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2760" yWindow="32760" windowWidth="2073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J16" i="15"/>
  <c r="J45"/>
  <c r="J46"/>
  <c r="K16"/>
  <c r="K45"/>
  <c r="K46" s="1"/>
  <c r="D3" i="22" s="1"/>
  <c r="D4"/>
  <c r="D5"/>
  <c r="D6"/>
  <c r="D7"/>
  <c r="F16" i="15"/>
  <c r="F45"/>
  <c r="F46" s="1"/>
  <c r="D8" i="22" s="1"/>
  <c r="H16" i="15"/>
  <c r="H45"/>
  <c r="H46"/>
  <c r="D9" i="22"/>
  <c r="E16" i="15"/>
  <c r="E45"/>
  <c r="E46" s="1"/>
  <c r="E57" i="9"/>
  <c r="F57"/>
  <c r="G57"/>
  <c r="H57"/>
  <c r="I57"/>
  <c r="L6" i="15"/>
  <c r="L7"/>
  <c r="L8"/>
  <c r="L9"/>
  <c r="L10"/>
  <c r="L11"/>
  <c r="L12"/>
  <c r="L13"/>
  <c r="L14"/>
  <c r="L15"/>
  <c r="G16"/>
  <c r="I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5"/>
  <c r="I46" s="1"/>
  <c r="G45"/>
  <c r="G46" s="1"/>
  <c r="L45"/>
  <c r="D10" i="22" l="1"/>
  <c r="L46" i="15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<sst xmlns="http://schemas.openxmlformats.org/spreadsheetml/2006/main" count="290" uniqueCount="217">
  <si>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</si>
  <si>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</si>
  <si>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</si>
  <si>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</si>
  <si>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</si>
  <si>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</si>
  <si>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</si>
  <si>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</si>
  <si>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</si>
  <si>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</si>
  <si>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</si>
  <si>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</si>
  <si>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</si>
  <si>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</si>
  <si>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</si>
  <si>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</si>
  <si>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</si>
  <si>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</si>
  <si>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</si>
  <si>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</si>
  <si>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</si>
  <si>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</si>
  <si>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</si>
  <si>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</si>
  <si>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</si>
  <si>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</si>
  <si>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</si>
  <si>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</si>
  <si>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</si>
  <si>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</si>
  <si>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</si>
  <si>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</si>
  <si>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</si>
  <si>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</si>
  <si>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</si>
  <si>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</si>
  <si>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</si>
  <si>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</si>
  <si>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</si>
  <si>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</si>
  <si>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</si>
  <si>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</si>
  <si>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</si>
  <si>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</si>
  <si>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</si>
  <si>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</si>
  <si>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</si>
  <si>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</si>
  <si>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</si>
  <si>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</si>
  <si>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</si>
  <si>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</si>
  <si>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</si>
  <si>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</si>
  <si>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</si>
  <si>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</si>
  <si>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</si>
  <si>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</si>
  <si>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</si>
  <si>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</si>
  <si>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</si>
  <si>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</si>
  <si>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</si>
  <si>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</si>
  <si>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</si>
  <si>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</si>
  <si>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</si>
  <si>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</si>
  <si>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</si>
  <si>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</si>
  <si>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</si>
  <si>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</si>
  <si>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</si>
  <si>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</si>
  <si>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</si>
  <si>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</si>
  <si>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</si>
  <si>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</si>
  <si>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</si>
  <si>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</si>
  <si>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</si>
  <si>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</si>
  <si>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</si>
  <si>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</si>
  <si>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</si>
  <si>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</si>
  <si>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</si>
  <si>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</si>
  <si>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</si>
  <si>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</si>
  <si>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</si>
  <si>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</si>
  <si>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</si>
  <si>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</si>
  <si>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</si>
  <si>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</si>
  <si>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</si>
  <si>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</si>
  <si>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</si>
  <si>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</si>
  <si>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</si>
  <si>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</si>
  <si>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</si>
  <si>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</si>
  <si>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</si>
  <si>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</si>
  <si>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</si>
  <si>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</si>
  <si>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</si>
  <si>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</si>
  <si>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</si>
  <si>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</si>
  <si>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</si>
  <si>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</si>
  <si>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</si>
  <si>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</si>
  <si>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</si>
  <si>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</si>
  <si>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</si>
  <si>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</si>
  <si>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</si>
  <si>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</si>
  <si>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</si>
  <si>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</si>
  <si>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</si>
  <si>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</si>
  <si>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</si>
  <si>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</si>
  <si>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</si>
  <si>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</si>
  <si>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</si>
  <si>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</si>
  <si>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</si>
  <si>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</si>
  <si>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</si>
  <si>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</si>
  <si>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</si>
  <si>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</si>
  <si>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</si>
  <si>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</si>
  <si>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</si>
  <si>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</si>
  <si>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</si>
  <si>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</si>
  <si>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</si>
  <si>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</si>
  <si>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</si>
  <si>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</si>
  <si>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</si>
  <si>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</si>
  <si>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</si>
  <si>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</si>
  <si>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</si>
  <si>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</si>
  <si>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</si>
  <si>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</si>
  <si>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</si>
  <si>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</si>
  <si>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</si>
  <si>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</si>
  <si>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</si>
  <si>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</si>
  <si>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</si>
  <si>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</si>
  <si>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</si>
  <si>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</si>
  <si>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</si>
  <si>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</si>
  <si>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</si>
  <si>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</si>
  <si>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</si>
  <si>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</si>
  <si>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</si>
  <si>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</si>
  <si>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</si>
  <si>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</si>
  <si>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</si>
  <si>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</si>
  <si>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</si>
  <si>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</si>
  <si>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</si>
  <si>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</si>
  <si>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</si>
  <si>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</si>
  <si>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</si>
  <si>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</si>
  <si>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</si>
  <si>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</si>
  <si>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</si>
  <si>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</si>
  <si>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</si>
  <si>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</si>
  <si>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</si>
  <si>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</si>
  <si>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</si>
  <si>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</si>
  <si>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</si>
  <si>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</si>
  <si>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</si>
  <si>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</si>
  <si>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</si>
  <si>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</si>
  <si>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</si>
  <si>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</si>
  <si>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</si>
  <si>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</si>
  <si>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</si>
  <si>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</si>
  <si>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в Донецькій областi</t>
  </si>
  <si>
    <t>84122. Донецька область. м. Слов'янськ. вул. Добровольського. 2</t>
  </si>
  <si>
    <t>Доручення судів України / іноземних судів</t>
  </si>
  <si>
    <t xml:space="preserve">Розглянуто справ судом присяжних </t>
  </si>
  <si>
    <t>С.Л. Музикант</t>
  </si>
  <si>
    <t>Б.С. Дехтяр</t>
  </si>
  <si>
    <t>(06262) 2-56-85</t>
  </si>
  <si>
    <t>inbox@dn.court.gov.ua</t>
  </si>
  <si>
    <t>28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</si>
</sst>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7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1" t="s">
        <v>116</v>
      </c>
      <c r="C3" s="121"/>
      <c r="D3" s="121"/>
      <c r="E3" s="121"/>
      <c r="F3" s="121"/>
      <c r="G3" s="121"/>
      <c r="H3" s="121"/>
    </row>
    <row r="4" spans="1:8" ht="14.25" customHeight="1">
      <c r="B4" s="122"/>
      <c r="C4" s="122"/>
      <c r="D4" s="122"/>
      <c r="E4" s="122"/>
      <c r="F4" s="122"/>
      <c r="G4" s="122"/>
      <c r="H4" s="122"/>
    </row>
    <row r="5" spans="1:8" ht="18.95" customHeight="1">
      <c r="B5" s="121"/>
      <c r="C5" s="121"/>
      <c r="D5" s="121"/>
      <c r="E5" s="121"/>
      <c r="F5" s="121"/>
      <c r="G5" s="121"/>
      <c r="H5" s="121"/>
    </row>
    <row r="6" spans="1:8" ht="18.95" customHeight="1">
      <c r="B6" s="12"/>
      <c r="C6" s="121" t="s">
        <v>207</v>
      </c>
      <c r="D6" s="121"/>
      <c r="E6" s="121"/>
      <c r="F6" s="121"/>
      <c r="G6" s="121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3" t="s">
        <v>14</v>
      </c>
      <c r="C12" s="124"/>
      <c r="D12" s="125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16" t="s">
        <v>122</v>
      </c>
      <c r="C14" s="117"/>
      <c r="D14" s="118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9" t="s">
        <v>17</v>
      </c>
      <c r="G16" s="120"/>
      <c r="H16" s="120"/>
    </row>
    <row r="17" spans="1:9" ht="12.75" customHeight="1">
      <c r="A17" s="34"/>
      <c r="B17" s="116" t="s">
        <v>18</v>
      </c>
      <c r="C17" s="117"/>
      <c r="D17" s="118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16" t="s">
        <v>19</v>
      </c>
      <c r="C18" s="117"/>
      <c r="D18" s="118"/>
      <c r="E18" s="148"/>
    </row>
    <row r="19" spans="1:9" ht="12.75" customHeight="1">
      <c r="A19" s="34"/>
      <c r="B19" s="116" t="s">
        <v>168</v>
      </c>
      <c r="C19" s="117"/>
      <c r="D19" s="118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19"/>
      <c r="G20" s="120"/>
      <c r="H20" s="120"/>
    </row>
    <row r="21" spans="1:9" ht="12.95" customHeight="1">
      <c r="A21" s="34"/>
      <c r="B21" s="25"/>
      <c r="C21" s="26"/>
      <c r="D21" s="34"/>
      <c r="E21" s="35"/>
      <c r="F21" s="119"/>
      <c r="G21" s="120"/>
      <c r="H21" s="120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&amp;C&amp;L01B138F5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49" t="s">
        <v>2</v>
      </c>
      <c r="B5" s="150"/>
      <c r="C5" s="15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4" t="s">
        <v>41</v>
      </c>
      <c r="B6" s="152" t="s">
        <v>25</v>
      </c>
      <c r="C6" s="153"/>
      <c r="D6" s="39">
        <v>1</v>
      </c>
      <c r="E6" s="105">
        <v>14090</v>
      </c>
      <c r="F6" s="105">
        <v>7862</v>
      </c>
      <c r="G6" s="105">
        <v>111</v>
      </c>
      <c r="H6" s="105">
        <v>7479</v>
      </c>
      <c r="I6" s="105" t="s">
        <v>206</v>
      </c>
      <c r="J6" s="105">
        <v>6611</v>
      </c>
      <c r="K6" s="84">
        <v>2123</v>
      </c>
      <c r="L6" s="91">
        <f t="shared" ref="L6:L46" si="0">E6-F6</f>
        <v>6228</v>
      </c>
    </row>
    <row r="7" spans="1:12" s="4" customFormat="1" ht="24.75" customHeight="1">
      <c r="A7" s="155"/>
      <c r="B7" s="152" t="s">
        <v>124</v>
      </c>
      <c r="C7" s="153"/>
      <c r="D7" s="39">
        <v>2</v>
      </c>
      <c r="E7" s="105">
        <v>39366</v>
      </c>
      <c r="F7" s="105">
        <v>38049</v>
      </c>
      <c r="G7" s="105">
        <v>86</v>
      </c>
      <c r="H7" s="105">
        <v>38366</v>
      </c>
      <c r="I7" s="105">
        <v>28395</v>
      </c>
      <c r="J7" s="105">
        <v>1000</v>
      </c>
      <c r="K7" s="84"/>
      <c r="L7" s="91">
        <f t="shared" si="0"/>
        <v>1317</v>
      </c>
    </row>
    <row r="8" spans="1:12" s="4" customFormat="1" ht="24" customHeight="1">
      <c r="A8" s="155"/>
      <c r="B8" s="152" t="s">
        <v>29</v>
      </c>
      <c r="C8" s="153"/>
      <c r="D8" s="39">
        <v>3</v>
      </c>
      <c r="E8" s="105">
        <v>48</v>
      </c>
      <c r="F8" s="105">
        <v>41</v>
      </c>
      <c r="G8" s="105">
        <v>1</v>
      </c>
      <c r="H8" s="105">
        <v>42</v>
      </c>
      <c r="I8" s="105">
        <v>32</v>
      </c>
      <c r="J8" s="105">
        <v>6</v>
      </c>
      <c r="K8" s="84"/>
      <c r="L8" s="91">
        <f t="shared" si="0"/>
        <v>7</v>
      </c>
    </row>
    <row r="9" spans="1:12" s="4" customFormat="1" ht="18.75" customHeight="1">
      <c r="A9" s="155"/>
      <c r="B9" s="152" t="s">
        <v>28</v>
      </c>
      <c r="C9" s="153"/>
      <c r="D9" s="39">
        <v>4</v>
      </c>
      <c r="E9" s="105">
        <v>5756</v>
      </c>
      <c r="F9" s="105">
        <v>5196</v>
      </c>
      <c r="G9" s="105">
        <v>9</v>
      </c>
      <c r="H9" s="85">
        <v>5269</v>
      </c>
      <c r="I9" s="105">
        <v>3441</v>
      </c>
      <c r="J9" s="105">
        <v>487</v>
      </c>
      <c r="K9" s="84"/>
      <c r="L9" s="91">
        <f t="shared" si="0"/>
        <v>560</v>
      </c>
    </row>
    <row r="10" spans="1:12" s="4" customFormat="1" ht="27" customHeight="1">
      <c r="A10" s="155"/>
      <c r="B10" s="152" t="s">
        <v>173</v>
      </c>
      <c r="C10" s="153"/>
      <c r="D10" s="39">
        <v>5</v>
      </c>
      <c r="E10" s="105">
        <v>55</v>
      </c>
      <c r="F10" s="105">
        <v>38</v>
      </c>
      <c r="G10" s="105">
        <v>4</v>
      </c>
      <c r="H10" s="105">
        <v>47</v>
      </c>
      <c r="I10" s="105">
        <v>12</v>
      </c>
      <c r="J10" s="105">
        <v>8</v>
      </c>
      <c r="K10" s="84"/>
      <c r="L10" s="91">
        <f t="shared" si="0"/>
        <v>17</v>
      </c>
    </row>
    <row r="11" spans="1:12" s="4" customFormat="1" ht="27" customHeight="1">
      <c r="A11" s="155"/>
      <c r="B11" s="152" t="s">
        <v>125</v>
      </c>
      <c r="C11" s="153"/>
      <c r="D11" s="39">
        <v>6</v>
      </c>
      <c r="E11" s="105">
        <v>7</v>
      </c>
      <c r="F11" s="105">
        <v>4</v>
      </c>
      <c r="G11" s="105"/>
      <c r="H11" s="105">
        <v>6</v>
      </c>
      <c r="I11" s="105">
        <v>2</v>
      </c>
      <c r="J11" s="105">
        <v>1</v>
      </c>
      <c r="K11" s="84"/>
      <c r="L11" s="91">
        <f t="shared" si="0"/>
        <v>3</v>
      </c>
    </row>
    <row r="12" spans="1:12" s="4" customFormat="1" ht="15" customHeight="1">
      <c r="A12" s="155"/>
      <c r="B12" s="152" t="s">
        <v>192</v>
      </c>
      <c r="C12" s="153"/>
      <c r="D12" s="39">
        <v>7</v>
      </c>
      <c r="E12" s="105">
        <v>879</v>
      </c>
      <c r="F12" s="105">
        <v>874</v>
      </c>
      <c r="G12" s="105"/>
      <c r="H12" s="105">
        <v>868</v>
      </c>
      <c r="I12" s="105">
        <v>616</v>
      </c>
      <c r="J12" s="105">
        <v>11</v>
      </c>
      <c r="K12" s="84"/>
      <c r="L12" s="91">
        <f t="shared" si="0"/>
        <v>5</v>
      </c>
    </row>
    <row r="13" spans="1:12" s="4" customFormat="1" ht="15" customHeight="1">
      <c r="A13" s="155"/>
      <c r="B13" s="152" t="s">
        <v>123</v>
      </c>
      <c r="C13" s="153"/>
      <c r="D13" s="39">
        <v>8</v>
      </c>
      <c r="E13" s="105">
        <v>277</v>
      </c>
      <c r="F13" s="105">
        <v>13</v>
      </c>
      <c r="G13" s="105">
        <v>2</v>
      </c>
      <c r="H13" s="105">
        <v>40</v>
      </c>
      <c r="I13" s="105">
        <v>8</v>
      </c>
      <c r="J13" s="105">
        <v>237</v>
      </c>
      <c r="K13" s="84">
        <v>18</v>
      </c>
      <c r="L13" s="91">
        <f t="shared" si="0"/>
        <v>264</v>
      </c>
    </row>
    <row r="14" spans="1:12" s="4" customFormat="1" ht="26.25" customHeight="1">
      <c r="A14" s="155"/>
      <c r="B14" s="159" t="s">
        <v>194</v>
      </c>
      <c r="C14" s="160"/>
      <c r="D14" s="39">
        <v>9</v>
      </c>
      <c r="E14" s="112">
        <v>2467</v>
      </c>
      <c r="F14" s="112">
        <v>2276</v>
      </c>
      <c r="G14" s="112"/>
      <c r="H14" s="112">
        <v>2146</v>
      </c>
      <c r="I14" s="112">
        <v>1877</v>
      </c>
      <c r="J14" s="112">
        <v>321</v>
      </c>
      <c r="K14" s="94"/>
      <c r="L14" s="91">
        <f t="shared" si="0"/>
        <v>191</v>
      </c>
    </row>
    <row r="15" spans="1:12" s="4" customFormat="1" ht="15" customHeight="1">
      <c r="A15" s="155"/>
      <c r="B15" s="152" t="s">
        <v>203</v>
      </c>
      <c r="C15" s="153"/>
      <c r="D15" s="39">
        <v>10</v>
      </c>
      <c r="E15" s="112">
        <v>57</v>
      </c>
      <c r="F15" s="112">
        <v>54</v>
      </c>
      <c r="G15" s="112"/>
      <c r="H15" s="112">
        <v>56</v>
      </c>
      <c r="I15" s="112">
        <v>32</v>
      </c>
      <c r="J15" s="112">
        <v>1</v>
      </c>
      <c r="K15" s="94"/>
      <c r="L15" s="91">
        <f t="shared" si="0"/>
        <v>3</v>
      </c>
    </row>
    <row r="16" spans="1:12" s="4" customFormat="1" ht="15.75" customHeight="1">
      <c r="A16" s="156"/>
      <c r="B16" s="6" t="s">
        <v>36</v>
      </c>
      <c r="C16" s="6"/>
      <c r="D16" s="39">
        <v>11</v>
      </c>
      <c r="E16" s="86">
        <f t="shared" ref="E16:K16" si="1">SUM(E6:E15)</f>
        <v>63002</v>
      </c>
      <c r="F16" s="86">
        <f t="shared" si="1"/>
        <v>54407</v>
      </c>
      <c r="G16" s="86">
        <f t="shared" si="1"/>
        <v>213</v>
      </c>
      <c r="H16" s="86">
        <f t="shared" si="1"/>
        <v>54319</v>
      </c>
      <c r="I16" s="86">
        <f t="shared" si="1"/>
        <v>34415</v>
      </c>
      <c r="J16" s="86">
        <f t="shared" si="1"/>
        <v>8683</v>
      </c>
      <c r="K16" s="86">
        <f t="shared" si="1"/>
        <v>2141</v>
      </c>
      <c r="L16" s="91">
        <f t="shared" si="0"/>
        <v>8595</v>
      </c>
    </row>
    <row r="17" spans="1:12" ht="16.5" customHeight="1">
      <c r="A17" s="154" t="s">
        <v>58</v>
      </c>
      <c r="B17" s="157" t="s">
        <v>31</v>
      </c>
      <c r="C17" s="158"/>
      <c r="D17" s="39">
        <v>12</v>
      </c>
      <c r="E17" s="84">
        <v>1415</v>
      </c>
      <c r="F17" s="84">
        <v>1332</v>
      </c>
      <c r="G17" s="84">
        <v>4</v>
      </c>
      <c r="H17" s="84">
        <v>1340</v>
      </c>
      <c r="I17" s="84">
        <v>1004</v>
      </c>
      <c r="J17" s="84">
        <v>75</v>
      </c>
      <c r="K17" s="84">
        <v>11</v>
      </c>
      <c r="L17" s="91">
        <f t="shared" si="0"/>
        <v>83</v>
      </c>
    </row>
    <row r="18" spans="1:12" ht="13.5" customHeight="1">
      <c r="A18" s="155"/>
      <c r="B18" s="96"/>
      <c r="C18" s="97" t="s">
        <v>170</v>
      </c>
      <c r="D18" s="39">
        <v>13</v>
      </c>
      <c r="E18" s="84">
        <v>1737</v>
      </c>
      <c r="F18" s="84">
        <v>1022</v>
      </c>
      <c r="G18" s="84">
        <v>13</v>
      </c>
      <c r="H18" s="84">
        <v>1362</v>
      </c>
      <c r="I18" s="84">
        <v>776</v>
      </c>
      <c r="J18" s="84">
        <v>375</v>
      </c>
      <c r="K18" s="84">
        <v>22</v>
      </c>
      <c r="L18" s="91">
        <f t="shared" si="0"/>
        <v>715</v>
      </c>
    </row>
    <row r="19" spans="1:12" ht="26.25" customHeight="1">
      <c r="A19" s="155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5"/>
      <c r="B20" s="152" t="s">
        <v>28</v>
      </c>
      <c r="C20" s="153"/>
      <c r="D20" s="39">
        <v>15</v>
      </c>
      <c r="E20" s="84">
        <v>147</v>
      </c>
      <c r="F20" s="84">
        <v>125</v>
      </c>
      <c r="G20" s="84">
        <v>3</v>
      </c>
      <c r="H20" s="84">
        <v>129</v>
      </c>
      <c r="I20" s="84">
        <v>91</v>
      </c>
      <c r="J20" s="84">
        <v>18</v>
      </c>
      <c r="K20" s="84">
        <v>11</v>
      </c>
      <c r="L20" s="91">
        <f t="shared" si="0"/>
        <v>22</v>
      </c>
    </row>
    <row r="21" spans="1:12" ht="24" customHeight="1">
      <c r="A21" s="155"/>
      <c r="B21" s="157" t="s">
        <v>173</v>
      </c>
      <c r="C21" s="158"/>
      <c r="D21" s="39">
        <v>16</v>
      </c>
      <c r="E21" s="84">
        <v>12</v>
      </c>
      <c r="F21" s="84">
        <v>9</v>
      </c>
      <c r="G21" s="84"/>
      <c r="H21" s="84">
        <v>11</v>
      </c>
      <c r="I21" s="84"/>
      <c r="J21" s="84">
        <v>1</v>
      </c>
      <c r="K21" s="84"/>
      <c r="L21" s="91">
        <f t="shared" si="0"/>
        <v>3</v>
      </c>
    </row>
    <row r="22" spans="1:12" ht="17.25" customHeight="1">
      <c r="A22" s="155"/>
      <c r="B22" s="157" t="s">
        <v>34</v>
      </c>
      <c r="C22" s="158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 t="shared" si="0"/>
        <v>0</v>
      </c>
    </row>
    <row r="23" spans="1:12" ht="17.25" customHeight="1">
      <c r="A23" s="155"/>
      <c r="B23" s="157" t="s">
        <v>195</v>
      </c>
      <c r="C23" s="158"/>
      <c r="D23" s="39">
        <v>18</v>
      </c>
      <c r="E23" s="84">
        <v>4</v>
      </c>
      <c r="F23" s="84">
        <v>4</v>
      </c>
      <c r="G23" s="84"/>
      <c r="H23" s="84">
        <v>4</v>
      </c>
      <c r="I23" s="84">
        <v>1</v>
      </c>
      <c r="J23" s="84"/>
      <c r="K23" s="84"/>
      <c r="L23" s="91">
        <f t="shared" si="0"/>
        <v>0</v>
      </c>
    </row>
    <row r="24" spans="1:12" ht="18" customHeight="1">
      <c r="A24" s="155"/>
      <c r="B24" s="157" t="s">
        <v>128</v>
      </c>
      <c r="C24" s="158"/>
      <c r="D24" s="39">
        <v>19</v>
      </c>
      <c r="E24" s="84">
        <v>1</v>
      </c>
      <c r="F24" s="84"/>
      <c r="G24" s="84"/>
      <c r="H24" s="84">
        <v>1</v>
      </c>
      <c r="I24" s="84"/>
      <c r="J24" s="84"/>
      <c r="K24" s="84"/>
      <c r="L24" s="91">
        <f t="shared" si="0"/>
        <v>1</v>
      </c>
    </row>
    <row r="25" spans="1:12" ht="16.5" customHeight="1">
      <c r="A25" s="156"/>
      <c r="B25" s="6" t="s">
        <v>36</v>
      </c>
      <c r="C25" s="6"/>
      <c r="D25" s="39">
        <v>20</v>
      </c>
      <c r="E25" s="94">
        <v>2313</v>
      </c>
      <c r="F25" s="94">
        <v>1538</v>
      </c>
      <c r="G25" s="94">
        <v>16</v>
      </c>
      <c r="H25" s="94">
        <v>1844</v>
      </c>
      <c r="I25" s="94">
        <v>869</v>
      </c>
      <c r="J25" s="94">
        <v>469</v>
      </c>
      <c r="K25" s="94">
        <v>44</v>
      </c>
      <c r="L25" s="91">
        <f t="shared" si="0"/>
        <v>775</v>
      </c>
    </row>
    <row r="26" spans="1:12" ht="18" customHeight="1">
      <c r="A26" s="168" t="s">
        <v>112</v>
      </c>
      <c r="B26" s="157" t="s">
        <v>126</v>
      </c>
      <c r="C26" s="158"/>
      <c r="D26" s="39">
        <v>21</v>
      </c>
      <c r="E26" s="84">
        <v>18391</v>
      </c>
      <c r="F26" s="84">
        <v>16968</v>
      </c>
      <c r="G26" s="84">
        <v>14</v>
      </c>
      <c r="H26" s="84">
        <v>17133</v>
      </c>
      <c r="I26" s="84">
        <v>13342</v>
      </c>
      <c r="J26" s="84">
        <v>1258</v>
      </c>
      <c r="K26" s="84">
        <v>2</v>
      </c>
      <c r="L26" s="91">
        <f t="shared" si="0"/>
        <v>1423</v>
      </c>
    </row>
    <row r="27" spans="1:12" ht="22.5" customHeight="1">
      <c r="A27" s="168"/>
      <c r="B27" s="157" t="s">
        <v>127</v>
      </c>
      <c r="C27" s="158"/>
      <c r="D27" s="39">
        <v>22</v>
      </c>
      <c r="E27" s="84">
        <v>207</v>
      </c>
      <c r="F27" s="84">
        <v>204</v>
      </c>
      <c r="G27" s="84">
        <v>3</v>
      </c>
      <c r="H27" s="84">
        <v>205</v>
      </c>
      <c r="I27" s="84">
        <v>108</v>
      </c>
      <c r="J27" s="84">
        <v>2</v>
      </c>
      <c r="K27" s="84"/>
      <c r="L27" s="91">
        <f t="shared" si="0"/>
        <v>3</v>
      </c>
    </row>
    <row r="28" spans="1:12" ht="15.75" customHeight="1">
      <c r="A28" s="168"/>
      <c r="B28" s="157" t="s">
        <v>31</v>
      </c>
      <c r="C28" s="158"/>
      <c r="D28" s="39">
        <v>23</v>
      </c>
      <c r="E28" s="84">
        <v>29716</v>
      </c>
      <c r="F28" s="84">
        <v>27206</v>
      </c>
      <c r="G28" s="84">
        <v>67</v>
      </c>
      <c r="H28" s="84">
        <v>27762</v>
      </c>
      <c r="I28" s="84">
        <v>24432</v>
      </c>
      <c r="J28" s="84">
        <v>1954</v>
      </c>
      <c r="K28" s="84">
        <v>52</v>
      </c>
      <c r="L28" s="91">
        <f t="shared" si="0"/>
        <v>2510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34509</v>
      </c>
      <c r="F29" s="84">
        <v>25154</v>
      </c>
      <c r="G29" s="84">
        <v>504</v>
      </c>
      <c r="H29" s="84">
        <v>26958</v>
      </c>
      <c r="I29" s="84">
        <v>22701</v>
      </c>
      <c r="J29" s="84">
        <v>7551</v>
      </c>
      <c r="K29" s="84">
        <v>712</v>
      </c>
      <c r="L29" s="91">
        <f t="shared" si="0"/>
        <v>9355</v>
      </c>
    </row>
    <row r="30" spans="1:12" ht="17.25" customHeight="1">
      <c r="A30" s="168"/>
      <c r="B30" s="157" t="s">
        <v>32</v>
      </c>
      <c r="C30" s="158"/>
      <c r="D30" s="39">
        <v>25</v>
      </c>
      <c r="E30" s="84">
        <v>10057</v>
      </c>
      <c r="F30" s="84">
        <v>9880</v>
      </c>
      <c r="G30" s="84">
        <v>11</v>
      </c>
      <c r="H30" s="84">
        <v>9936</v>
      </c>
      <c r="I30" s="84">
        <v>8953</v>
      </c>
      <c r="J30" s="84">
        <v>121</v>
      </c>
      <c r="K30" s="84">
        <v>2</v>
      </c>
      <c r="L30" s="91">
        <f t="shared" si="0"/>
        <v>177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9644</v>
      </c>
      <c r="F31" s="84">
        <v>8968</v>
      </c>
      <c r="G31" s="84">
        <v>16</v>
      </c>
      <c r="H31" s="84">
        <v>9095</v>
      </c>
      <c r="I31" s="84">
        <v>8704</v>
      </c>
      <c r="J31" s="84">
        <v>549</v>
      </c>
      <c r="K31" s="84">
        <v>16</v>
      </c>
      <c r="L31" s="91">
        <f t="shared" si="0"/>
        <v>676</v>
      </c>
    </row>
    <row r="32" spans="1:12" ht="18" customHeight="1">
      <c r="A32" s="168"/>
      <c r="B32" s="157" t="s">
        <v>33</v>
      </c>
      <c r="C32" s="158"/>
      <c r="D32" s="39">
        <v>27</v>
      </c>
      <c r="E32" s="84">
        <v>802</v>
      </c>
      <c r="F32" s="84">
        <v>715</v>
      </c>
      <c r="G32" s="84">
        <v>3</v>
      </c>
      <c r="H32" s="84">
        <v>712</v>
      </c>
      <c r="I32" s="84">
        <v>513</v>
      </c>
      <c r="J32" s="84">
        <v>90</v>
      </c>
      <c r="K32" s="84">
        <v>6</v>
      </c>
      <c r="L32" s="91">
        <f t="shared" si="0"/>
        <v>87</v>
      </c>
    </row>
    <row r="33" spans="1:12" ht="26.25" customHeight="1">
      <c r="A33" s="168"/>
      <c r="B33" s="157" t="s">
        <v>174</v>
      </c>
      <c r="C33" s="158"/>
      <c r="D33" s="39">
        <v>28</v>
      </c>
      <c r="E33" s="84">
        <v>80</v>
      </c>
      <c r="F33" s="84">
        <v>59</v>
      </c>
      <c r="G33" s="84">
        <v>1</v>
      </c>
      <c r="H33" s="84">
        <v>63</v>
      </c>
      <c r="I33" s="84">
        <v>25</v>
      </c>
      <c r="J33" s="84">
        <v>17</v>
      </c>
      <c r="K33" s="84">
        <v>4</v>
      </c>
      <c r="L33" s="91">
        <f t="shared" si="0"/>
        <v>21</v>
      </c>
    </row>
    <row r="34" spans="1:12" ht="18" customHeight="1">
      <c r="A34" s="168"/>
      <c r="B34" s="157" t="s">
        <v>34</v>
      </c>
      <c r="C34" s="158"/>
      <c r="D34" s="39">
        <v>29</v>
      </c>
      <c r="E34" s="84">
        <v>472</v>
      </c>
      <c r="F34" s="84">
        <v>405</v>
      </c>
      <c r="G34" s="84">
        <v>7</v>
      </c>
      <c r="H34" s="84">
        <v>403</v>
      </c>
      <c r="I34" s="84">
        <v>212</v>
      </c>
      <c r="J34" s="84">
        <v>69</v>
      </c>
      <c r="K34" s="84">
        <v>1</v>
      </c>
      <c r="L34" s="91">
        <f t="shared" si="0"/>
        <v>67</v>
      </c>
    </row>
    <row r="35" spans="1:12" ht="18" customHeight="1">
      <c r="A35" s="168"/>
      <c r="B35" s="157" t="s">
        <v>195</v>
      </c>
      <c r="C35" s="158"/>
      <c r="D35" s="39">
        <v>30</v>
      </c>
      <c r="E35" s="84">
        <v>99</v>
      </c>
      <c r="F35" s="84">
        <v>99</v>
      </c>
      <c r="G35" s="84"/>
      <c r="H35" s="84">
        <v>99</v>
      </c>
      <c r="I35" s="84">
        <v>18</v>
      </c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448</v>
      </c>
      <c r="F36" s="84">
        <v>374</v>
      </c>
      <c r="G36" s="84">
        <v>5</v>
      </c>
      <c r="H36" s="84">
        <v>391</v>
      </c>
      <c r="I36" s="84">
        <v>126</v>
      </c>
      <c r="J36" s="84">
        <v>57</v>
      </c>
      <c r="K36" s="84">
        <v>3</v>
      </c>
      <c r="L36" s="91">
        <f t="shared" si="0"/>
        <v>74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4376</v>
      </c>
      <c r="F37" s="84">
        <v>3803</v>
      </c>
      <c r="G37" s="84">
        <v>3</v>
      </c>
      <c r="H37" s="84">
        <v>3838</v>
      </c>
      <c r="I37" s="84">
        <v>2671</v>
      </c>
      <c r="J37" s="84">
        <v>538</v>
      </c>
      <c r="K37" s="84">
        <v>33</v>
      </c>
      <c r="L37" s="91">
        <f t="shared" si="0"/>
        <v>573</v>
      </c>
    </row>
    <row r="38" spans="1:12" ht="40.5" customHeight="1">
      <c r="A38" s="168"/>
      <c r="B38" s="157" t="s">
        <v>140</v>
      </c>
      <c r="C38" s="158"/>
      <c r="D38" s="39">
        <v>33</v>
      </c>
      <c r="E38" s="84">
        <v>49</v>
      </c>
      <c r="F38" s="84">
        <v>44</v>
      </c>
      <c r="G38" s="84"/>
      <c r="H38" s="84">
        <v>36</v>
      </c>
      <c r="I38" s="84">
        <v>24</v>
      </c>
      <c r="J38" s="84">
        <v>13</v>
      </c>
      <c r="K38" s="84"/>
      <c r="L38" s="91">
        <f t="shared" si="0"/>
        <v>5</v>
      </c>
    </row>
    <row r="39" spans="1:12" ht="18" customHeight="1">
      <c r="A39" s="168"/>
      <c r="B39" s="157" t="s">
        <v>210</v>
      </c>
      <c r="C39" s="158"/>
      <c r="D39" s="39">
        <v>34</v>
      </c>
      <c r="E39" s="84">
        <v>127</v>
      </c>
      <c r="F39" s="84">
        <v>109</v>
      </c>
      <c r="G39" s="84"/>
      <c r="H39" s="84">
        <v>113</v>
      </c>
      <c r="I39" s="84">
        <v>49</v>
      </c>
      <c r="J39" s="84">
        <v>14</v>
      </c>
      <c r="K39" s="84"/>
      <c r="L39" s="91">
        <f t="shared" si="0"/>
        <v>18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75592</v>
      </c>
      <c r="F40" s="94">
        <v>62788</v>
      </c>
      <c r="G40" s="94">
        <v>562</v>
      </c>
      <c r="H40" s="94">
        <v>63359</v>
      </c>
      <c r="I40" s="94">
        <v>48493</v>
      </c>
      <c r="J40" s="94">
        <v>12233</v>
      </c>
      <c r="K40" s="94">
        <v>831</v>
      </c>
      <c r="L40" s="91">
        <f t="shared" si="0"/>
        <v>12804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47516</v>
      </c>
      <c r="F41" s="84">
        <v>44747</v>
      </c>
      <c r="G41" s="84">
        <v>4</v>
      </c>
      <c r="H41" s="84">
        <v>44592</v>
      </c>
      <c r="I41" s="84" t="s">
        <v>206</v>
      </c>
      <c r="J41" s="84">
        <v>2924</v>
      </c>
      <c r="K41" s="84">
        <v>14</v>
      </c>
      <c r="L41" s="91">
        <f t="shared" si="0"/>
        <v>2769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284</v>
      </c>
      <c r="F42" s="84">
        <v>275</v>
      </c>
      <c r="G42" s="84"/>
      <c r="H42" s="84">
        <v>245</v>
      </c>
      <c r="I42" s="84" t="s">
        <v>206</v>
      </c>
      <c r="J42" s="84">
        <v>39</v>
      </c>
      <c r="K42" s="84"/>
      <c r="L42" s="91">
        <f t="shared" si="0"/>
        <v>9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516</v>
      </c>
      <c r="F43" s="84">
        <v>503</v>
      </c>
      <c r="G43" s="84"/>
      <c r="H43" s="84">
        <v>489</v>
      </c>
      <c r="I43" s="84">
        <v>290</v>
      </c>
      <c r="J43" s="84">
        <v>27</v>
      </c>
      <c r="K43" s="84"/>
      <c r="L43" s="91">
        <f t="shared" si="0"/>
        <v>13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73</v>
      </c>
      <c r="F44" s="84">
        <v>71</v>
      </c>
      <c r="G44" s="84"/>
      <c r="H44" s="84">
        <v>68</v>
      </c>
      <c r="I44" s="84">
        <v>45</v>
      </c>
      <c r="J44" s="84">
        <v>5</v>
      </c>
      <c r="K44" s="84">
        <v>2</v>
      </c>
      <c r="L44" s="91">
        <f t="shared" si="0"/>
        <v>2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48105</v>
      </c>
      <c r="F45" s="84">
        <f>F41+F43+F44</f>
        <v>45321</v>
      </c>
      <c r="G45" s="84">
        <f>G41+G43+G44</f>
        <v>4</v>
      </c>
      <c r="H45" s="84">
        <f>H41+H43+H44</f>
        <v>45149</v>
      </c>
      <c r="I45" s="84">
        <f>I43+I44</f>
        <v>335</v>
      </c>
      <c r="J45" s="84">
        <f>J41+J43+J44</f>
        <v>2956</v>
      </c>
      <c r="K45" s="84">
        <f>K41+K43+K44</f>
        <v>16</v>
      </c>
      <c r="L45" s="91">
        <f t="shared" si="0"/>
        <v>2784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189012</v>
      </c>
      <c r="F46" s="84">
        <f t="shared" si="2"/>
        <v>164054</v>
      </c>
      <c r="G46" s="84">
        <f t="shared" si="2"/>
        <v>795</v>
      </c>
      <c r="H46" s="84">
        <f t="shared" si="2"/>
        <v>164671</v>
      </c>
      <c r="I46" s="84">
        <f t="shared" si="2"/>
        <v>84112</v>
      </c>
      <c r="J46" s="84">
        <f t="shared" si="2"/>
        <v>24341</v>
      </c>
      <c r="K46" s="84">
        <f t="shared" si="2"/>
        <v>3032</v>
      </c>
      <c r="L46" s="91">
        <f t="shared" si="0"/>
        <v>24958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33:C33"/>
    <mergeCell ref="B21:C21"/>
    <mergeCell ref="B12:C12"/>
    <mergeCell ref="B14:C14"/>
    <mergeCell ref="B17:C17"/>
    <mergeCell ref="B34:C34"/>
    <mergeCell ref="B23:C23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&amp;R2&amp;C&amp;R2&amp;L01B138F5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79" t="s">
        <v>138</v>
      </c>
      <c r="B1" s="179"/>
      <c r="C1" s="179"/>
      <c r="D1" s="179"/>
      <c r="E1" s="40"/>
      <c r="F1" s="44"/>
    </row>
    <row r="2" spans="1:7" ht="22.5" customHeight="1">
      <c r="A2" s="204" t="s">
        <v>4</v>
      </c>
      <c r="B2" s="204"/>
      <c r="C2" s="204"/>
      <c r="D2" s="204"/>
      <c r="E2" s="204"/>
      <c r="F2" s="8" t="s">
        <v>37</v>
      </c>
      <c r="G2" s="8" t="s">
        <v>5</v>
      </c>
    </row>
    <row r="3" spans="1:7" ht="17.25" customHeight="1">
      <c r="A3" s="214" t="s">
        <v>41</v>
      </c>
      <c r="B3" s="213" t="s">
        <v>197</v>
      </c>
      <c r="C3" s="213"/>
      <c r="D3" s="213"/>
      <c r="E3" s="213"/>
      <c r="F3" s="69">
        <v>1</v>
      </c>
      <c r="G3" s="84">
        <v>1761</v>
      </c>
    </row>
    <row r="4" spans="1:7" ht="17.25" customHeight="1">
      <c r="A4" s="215"/>
      <c r="B4" s="47"/>
      <c r="C4" s="217" t="s">
        <v>11</v>
      </c>
      <c r="D4" s="217"/>
      <c r="E4" s="218"/>
      <c r="F4" s="69">
        <v>2</v>
      </c>
      <c r="G4" s="84">
        <v>1689</v>
      </c>
    </row>
    <row r="5" spans="1:7" ht="17.25" customHeight="1">
      <c r="A5" s="215"/>
      <c r="B5" s="210" t="s">
        <v>71</v>
      </c>
      <c r="C5" s="211"/>
      <c r="D5" s="211"/>
      <c r="E5" s="212"/>
      <c r="F5" s="69">
        <v>3</v>
      </c>
      <c r="G5" s="84">
        <v>5078</v>
      </c>
    </row>
    <row r="6" spans="1:7" ht="17.25" customHeight="1">
      <c r="A6" s="215"/>
      <c r="B6" s="197" t="s">
        <v>66</v>
      </c>
      <c r="C6" s="206" t="s">
        <v>67</v>
      </c>
      <c r="D6" s="206"/>
      <c r="E6" s="206"/>
      <c r="F6" s="69">
        <v>4</v>
      </c>
      <c r="G6" s="84">
        <v>246</v>
      </c>
    </row>
    <row r="7" spans="1:7" ht="25.5" customHeight="1">
      <c r="A7" s="215"/>
      <c r="B7" s="198"/>
      <c r="C7" s="206" t="s">
        <v>68</v>
      </c>
      <c r="D7" s="206"/>
      <c r="E7" s="206"/>
      <c r="F7" s="69">
        <v>5</v>
      </c>
      <c r="G7" s="84">
        <v>380</v>
      </c>
    </row>
    <row r="8" spans="1:7" ht="18.75" customHeight="1">
      <c r="A8" s="215"/>
      <c r="B8" s="198"/>
      <c r="C8" s="197" t="s">
        <v>69</v>
      </c>
      <c r="D8" s="206" t="s">
        <v>70</v>
      </c>
      <c r="E8" s="206"/>
      <c r="F8" s="69">
        <v>6</v>
      </c>
      <c r="G8" s="84">
        <v>937</v>
      </c>
    </row>
    <row r="9" spans="1:7" ht="18.75" customHeight="1">
      <c r="A9" s="215"/>
      <c r="B9" s="198"/>
      <c r="C9" s="197"/>
      <c r="D9" s="206" t="s">
        <v>56</v>
      </c>
      <c r="E9" s="206"/>
      <c r="F9" s="69">
        <v>7</v>
      </c>
      <c r="G9" s="84">
        <v>1124</v>
      </c>
    </row>
    <row r="10" spans="1:7" ht="18.75" customHeight="1">
      <c r="A10" s="215"/>
      <c r="B10" s="198"/>
      <c r="C10" s="197"/>
      <c r="D10" s="206" t="s">
        <v>57</v>
      </c>
      <c r="E10" s="206"/>
      <c r="F10" s="69">
        <v>8</v>
      </c>
      <c r="G10" s="84">
        <v>1018</v>
      </c>
    </row>
    <row r="11" spans="1:7" ht="18.75" customHeight="1">
      <c r="A11" s="215"/>
      <c r="B11" s="199" t="s">
        <v>72</v>
      </c>
      <c r="C11" s="199"/>
      <c r="D11" s="199"/>
      <c r="E11" s="68" t="s">
        <v>73</v>
      </c>
      <c r="F11" s="69">
        <v>9</v>
      </c>
      <c r="G11" s="84">
        <v>356</v>
      </c>
    </row>
    <row r="12" spans="1:7" ht="19.5" customHeight="1">
      <c r="A12" s="215"/>
      <c r="B12" s="199"/>
      <c r="C12" s="199"/>
      <c r="D12" s="199"/>
      <c r="E12" s="68" t="s">
        <v>74</v>
      </c>
      <c r="F12" s="69">
        <v>10</v>
      </c>
      <c r="G12" s="84">
        <v>445</v>
      </c>
    </row>
    <row r="13" spans="1:7" ht="26.25" customHeight="1">
      <c r="A13" s="215"/>
      <c r="B13" s="196" t="s">
        <v>75</v>
      </c>
      <c r="C13" s="219" t="s">
        <v>76</v>
      </c>
      <c r="D13" s="220"/>
      <c r="E13" s="221"/>
      <c r="F13" s="69">
        <v>11</v>
      </c>
      <c r="G13" s="84">
        <v>118</v>
      </c>
    </row>
    <row r="14" spans="1:7" ht="12" customHeight="1">
      <c r="A14" s="215"/>
      <c r="B14" s="196"/>
      <c r="C14" s="206" t="s">
        <v>77</v>
      </c>
      <c r="D14" s="206"/>
      <c r="E14" s="206"/>
      <c r="F14" s="69">
        <v>12</v>
      </c>
      <c r="G14" s="84">
        <v>7479</v>
      </c>
    </row>
    <row r="15" spans="1:7" ht="12" customHeight="1">
      <c r="A15" s="215"/>
      <c r="B15" s="196"/>
      <c r="C15" s="206" t="s">
        <v>83</v>
      </c>
      <c r="D15" s="206"/>
      <c r="E15" s="206"/>
      <c r="F15" s="69">
        <v>13</v>
      </c>
      <c r="G15" s="84">
        <v>95</v>
      </c>
    </row>
    <row r="16" spans="1:7" ht="12" customHeight="1">
      <c r="A16" s="215"/>
      <c r="B16" s="196"/>
      <c r="C16" s="200" t="s">
        <v>78</v>
      </c>
      <c r="D16" s="200"/>
      <c r="E16" s="200"/>
      <c r="F16" s="69">
        <v>14</v>
      </c>
      <c r="G16" s="84">
        <v>291</v>
      </c>
    </row>
    <row r="17" spans="1:7" ht="12" customHeight="1">
      <c r="A17" s="215"/>
      <c r="B17" s="196"/>
      <c r="C17" s="200" t="s">
        <v>79</v>
      </c>
      <c r="D17" s="200"/>
      <c r="E17" s="200"/>
      <c r="F17" s="69">
        <v>15</v>
      </c>
      <c r="G17" s="84">
        <v>877</v>
      </c>
    </row>
    <row r="18" spans="1:7" ht="12" customHeight="1">
      <c r="A18" s="215"/>
      <c r="B18" s="196"/>
      <c r="C18" s="206" t="s">
        <v>80</v>
      </c>
      <c r="D18" s="206"/>
      <c r="E18" s="206"/>
      <c r="F18" s="69">
        <v>16</v>
      </c>
      <c r="G18" s="84">
        <v>2278</v>
      </c>
    </row>
    <row r="19" spans="1:7" ht="12" customHeight="1">
      <c r="A19" s="215"/>
      <c r="B19" s="196"/>
      <c r="C19" s="206" t="s">
        <v>81</v>
      </c>
      <c r="D19" s="206"/>
      <c r="E19" s="206"/>
      <c r="F19" s="69">
        <v>17</v>
      </c>
      <c r="G19" s="84">
        <v>206</v>
      </c>
    </row>
    <row r="20" spans="1:7" ht="12" customHeight="1">
      <c r="A20" s="215"/>
      <c r="B20" s="196"/>
      <c r="C20" s="200" t="s">
        <v>82</v>
      </c>
      <c r="D20" s="200"/>
      <c r="E20" s="200"/>
      <c r="F20" s="69">
        <v>18</v>
      </c>
      <c r="G20" s="84">
        <v>25504</v>
      </c>
    </row>
    <row r="21" spans="1:7" ht="12" customHeight="1">
      <c r="A21" s="215"/>
      <c r="B21" s="201" t="s">
        <v>91</v>
      </c>
      <c r="C21" s="50" t="s">
        <v>84</v>
      </c>
      <c r="D21" s="51"/>
      <c r="E21" s="52"/>
      <c r="F21" s="69">
        <v>19</v>
      </c>
      <c r="G21" s="84">
        <v>1334</v>
      </c>
    </row>
    <row r="22" spans="1:7" ht="12" customHeight="1">
      <c r="A22" s="215"/>
      <c r="B22" s="202"/>
      <c r="C22" s="53" t="s">
        <v>85</v>
      </c>
      <c r="D22" s="54"/>
      <c r="E22" s="55"/>
      <c r="F22" s="69">
        <v>20</v>
      </c>
      <c r="G22" s="84">
        <v>744</v>
      </c>
    </row>
    <row r="23" spans="1:7" ht="12" customHeight="1">
      <c r="A23" s="215"/>
      <c r="B23" s="202"/>
      <c r="C23" s="50" t="s">
        <v>86</v>
      </c>
      <c r="D23" s="51"/>
      <c r="E23" s="52"/>
      <c r="F23" s="69">
        <v>21</v>
      </c>
      <c r="G23" s="84">
        <v>122</v>
      </c>
    </row>
    <row r="24" spans="1:7" ht="12" customHeight="1">
      <c r="A24" s="215"/>
      <c r="B24" s="202"/>
      <c r="C24" s="53" t="s">
        <v>87</v>
      </c>
      <c r="D24" s="54"/>
      <c r="E24" s="55"/>
      <c r="F24" s="69">
        <v>22</v>
      </c>
      <c r="G24" s="84">
        <v>72</v>
      </c>
    </row>
    <row r="25" spans="1:7" ht="12" customHeight="1">
      <c r="A25" s="215"/>
      <c r="B25" s="20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15"/>
      <c r="B26" s="202"/>
      <c r="C26" s="48" t="s">
        <v>89</v>
      </c>
      <c r="D26" s="49"/>
      <c r="E26" s="49"/>
      <c r="F26" s="69">
        <v>24</v>
      </c>
      <c r="G26" s="84">
        <v>16</v>
      </c>
    </row>
    <row r="27" spans="1:7" ht="12" customHeight="1">
      <c r="A27" s="216"/>
      <c r="B27" s="203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186" t="s">
        <v>58</v>
      </c>
      <c r="B28" s="189" t="s">
        <v>197</v>
      </c>
      <c r="C28" s="190"/>
      <c r="D28" s="190"/>
      <c r="E28" s="191"/>
      <c r="F28" s="69">
        <v>26</v>
      </c>
      <c r="G28" s="86">
        <v>174</v>
      </c>
    </row>
    <row r="29" spans="1:7" ht="27" customHeight="1">
      <c r="A29" s="187"/>
      <c r="B29" s="207" t="s">
        <v>48</v>
      </c>
      <c r="C29" s="208"/>
      <c r="D29" s="208"/>
      <c r="E29" s="209"/>
      <c r="F29" s="69">
        <v>27</v>
      </c>
      <c r="G29" s="84">
        <v>92</v>
      </c>
    </row>
    <row r="30" spans="1:7" ht="12" customHeight="1">
      <c r="A30" s="187"/>
      <c r="B30" s="181" t="s">
        <v>63</v>
      </c>
      <c r="C30" s="222" t="s">
        <v>49</v>
      </c>
      <c r="D30" s="223"/>
      <c r="E30" s="224"/>
      <c r="F30" s="69">
        <v>28</v>
      </c>
      <c r="G30" s="84">
        <v>15</v>
      </c>
    </row>
    <row r="31" spans="1:7" ht="12" customHeight="1">
      <c r="A31" s="187"/>
      <c r="B31" s="181"/>
      <c r="C31" s="182" t="s">
        <v>50</v>
      </c>
      <c r="D31" s="183" t="s">
        <v>51</v>
      </c>
      <c r="E31" s="184"/>
      <c r="F31" s="69">
        <v>29</v>
      </c>
      <c r="G31" s="84">
        <v>1</v>
      </c>
    </row>
    <row r="32" spans="1:7" ht="12" customHeight="1">
      <c r="A32" s="187"/>
      <c r="B32" s="181"/>
      <c r="C32" s="182"/>
      <c r="D32" s="183" t="s">
        <v>52</v>
      </c>
      <c r="E32" s="184"/>
      <c r="F32" s="69">
        <v>30</v>
      </c>
      <c r="G32" s="84">
        <v>14</v>
      </c>
    </row>
    <row r="33" spans="1:9" ht="12" customHeight="1">
      <c r="A33" s="187"/>
      <c r="B33" s="181"/>
      <c r="C33" s="183" t="s">
        <v>53</v>
      </c>
      <c r="D33" s="205"/>
      <c r="E33" s="184"/>
      <c r="F33" s="69">
        <v>31</v>
      </c>
      <c r="G33" s="84"/>
    </row>
    <row r="34" spans="1:9" ht="12" customHeight="1">
      <c r="A34" s="187"/>
      <c r="B34" s="181"/>
      <c r="C34" s="183" t="s">
        <v>54</v>
      </c>
      <c r="D34" s="205"/>
      <c r="E34" s="184"/>
      <c r="F34" s="69">
        <v>32</v>
      </c>
      <c r="G34" s="84">
        <v>2</v>
      </c>
    </row>
    <row r="35" spans="1:9" ht="12" customHeight="1">
      <c r="A35" s="187"/>
      <c r="B35" s="181" t="s">
        <v>64</v>
      </c>
      <c r="C35" s="183" t="s">
        <v>55</v>
      </c>
      <c r="D35" s="205"/>
      <c r="E35" s="184"/>
      <c r="F35" s="69">
        <v>33</v>
      </c>
      <c r="G35" s="84">
        <v>13</v>
      </c>
    </row>
    <row r="36" spans="1:9" ht="12" customHeight="1">
      <c r="A36" s="187"/>
      <c r="B36" s="181"/>
      <c r="C36" s="183" t="s">
        <v>56</v>
      </c>
      <c r="D36" s="205"/>
      <c r="E36" s="184"/>
      <c r="F36" s="69">
        <v>34</v>
      </c>
      <c r="G36" s="84">
        <v>9</v>
      </c>
    </row>
    <row r="37" spans="1:9" ht="12" customHeight="1">
      <c r="A37" s="187"/>
      <c r="B37" s="181"/>
      <c r="C37" s="183" t="s">
        <v>57</v>
      </c>
      <c r="D37" s="205"/>
      <c r="E37" s="184"/>
      <c r="F37" s="69">
        <v>35</v>
      </c>
      <c r="G37" s="84">
        <v>2</v>
      </c>
    </row>
    <row r="38" spans="1:9" ht="12" customHeight="1">
      <c r="A38" s="187"/>
      <c r="B38" s="228" t="s">
        <v>65</v>
      </c>
      <c r="C38" s="229"/>
      <c r="D38" s="229"/>
      <c r="E38" s="230"/>
      <c r="F38" s="69">
        <v>36</v>
      </c>
      <c r="G38" s="84"/>
    </row>
    <row r="39" spans="1:9" ht="12" customHeight="1">
      <c r="A39" s="187"/>
      <c r="B39" s="231" t="s">
        <v>131</v>
      </c>
      <c r="C39" s="225" t="s">
        <v>132</v>
      </c>
      <c r="D39" s="226"/>
      <c r="E39" s="227"/>
      <c r="F39" s="69">
        <v>37</v>
      </c>
      <c r="G39" s="84"/>
    </row>
    <row r="40" spans="1:9" ht="12" customHeight="1">
      <c r="A40" s="187"/>
      <c r="B40" s="232"/>
      <c r="C40" s="225" t="s">
        <v>133</v>
      </c>
      <c r="D40" s="226"/>
      <c r="E40" s="227"/>
      <c r="F40" s="69">
        <v>38</v>
      </c>
      <c r="G40" s="84"/>
    </row>
    <row r="41" spans="1:9" ht="12" customHeight="1">
      <c r="A41" s="187"/>
      <c r="B41" s="232"/>
      <c r="C41" s="225" t="s">
        <v>134</v>
      </c>
      <c r="D41" s="226"/>
      <c r="E41" s="227"/>
      <c r="F41" s="69">
        <v>39</v>
      </c>
      <c r="G41" s="84"/>
    </row>
    <row r="42" spans="1:9" ht="12" customHeight="1">
      <c r="A42" s="187"/>
      <c r="B42" s="232"/>
      <c r="C42" s="225" t="s">
        <v>135</v>
      </c>
      <c r="D42" s="226"/>
      <c r="E42" s="227"/>
      <c r="F42" s="69">
        <v>40</v>
      </c>
      <c r="G42" s="84"/>
    </row>
    <row r="43" spans="1:9" ht="12" customHeight="1">
      <c r="A43" s="188"/>
      <c r="B43" s="233"/>
      <c r="C43" s="225" t="s">
        <v>175</v>
      </c>
      <c r="D43" s="226"/>
      <c r="E43" s="227"/>
      <c r="F43" s="69">
        <v>41</v>
      </c>
      <c r="G43" s="84"/>
    </row>
    <row r="44" spans="1:9" ht="12.75" customHeight="1">
      <c r="A44" s="192" t="s">
        <v>59</v>
      </c>
      <c r="B44" s="189" t="s">
        <v>197</v>
      </c>
      <c r="C44" s="190"/>
      <c r="D44" s="190"/>
      <c r="E44" s="191"/>
      <c r="F44" s="69">
        <v>42</v>
      </c>
      <c r="G44" s="94">
        <v>492</v>
      </c>
      <c r="I44" s="93"/>
    </row>
    <row r="45" spans="1:9" ht="27" customHeight="1">
      <c r="A45" s="193"/>
      <c r="B45" s="195" t="s">
        <v>48</v>
      </c>
      <c r="C45" s="195"/>
      <c r="D45" s="195"/>
      <c r="E45" s="195"/>
      <c r="F45" s="69">
        <v>43</v>
      </c>
      <c r="G45" s="84">
        <v>3536</v>
      </c>
    </row>
    <row r="46" spans="1:9" ht="12" customHeight="1">
      <c r="A46" s="193"/>
      <c r="B46" s="181" t="s">
        <v>63</v>
      </c>
      <c r="C46" s="235" t="s">
        <v>49</v>
      </c>
      <c r="D46" s="235"/>
      <c r="E46" s="235"/>
      <c r="F46" s="69">
        <v>44</v>
      </c>
      <c r="G46" s="84">
        <v>856</v>
      </c>
    </row>
    <row r="47" spans="1:9" ht="12" customHeight="1">
      <c r="A47" s="193"/>
      <c r="B47" s="181"/>
      <c r="C47" s="182" t="s">
        <v>50</v>
      </c>
      <c r="D47" s="185" t="s">
        <v>51</v>
      </c>
      <c r="E47" s="185"/>
      <c r="F47" s="69">
        <v>45</v>
      </c>
      <c r="G47" s="106">
        <v>66</v>
      </c>
    </row>
    <row r="48" spans="1:9" ht="12" customHeight="1">
      <c r="A48" s="193"/>
      <c r="B48" s="181"/>
      <c r="C48" s="182"/>
      <c r="D48" s="185" t="s">
        <v>52</v>
      </c>
      <c r="E48" s="185"/>
      <c r="F48" s="69">
        <v>46</v>
      </c>
      <c r="G48" s="84">
        <v>790</v>
      </c>
    </row>
    <row r="49" spans="1:7" ht="12" customHeight="1">
      <c r="A49" s="193"/>
      <c r="B49" s="181"/>
      <c r="C49" s="185" t="s">
        <v>53</v>
      </c>
      <c r="D49" s="185"/>
      <c r="E49" s="185"/>
      <c r="F49" s="69">
        <v>47</v>
      </c>
      <c r="G49" s="84"/>
    </row>
    <row r="50" spans="1:7" ht="12" customHeight="1">
      <c r="A50" s="193"/>
      <c r="B50" s="181"/>
      <c r="C50" s="185" t="s">
        <v>54</v>
      </c>
      <c r="D50" s="185"/>
      <c r="E50" s="185"/>
      <c r="F50" s="69">
        <v>48</v>
      </c>
      <c r="G50" s="84">
        <v>6</v>
      </c>
    </row>
    <row r="51" spans="1:7" ht="12" customHeight="1">
      <c r="A51" s="193"/>
      <c r="B51" s="181" t="s">
        <v>64</v>
      </c>
      <c r="C51" s="185" t="s">
        <v>55</v>
      </c>
      <c r="D51" s="185"/>
      <c r="E51" s="185"/>
      <c r="F51" s="69">
        <v>49</v>
      </c>
      <c r="G51" s="84">
        <v>577</v>
      </c>
    </row>
    <row r="52" spans="1:7" ht="12" customHeight="1">
      <c r="A52" s="193"/>
      <c r="B52" s="181"/>
      <c r="C52" s="185" t="s">
        <v>56</v>
      </c>
      <c r="D52" s="185"/>
      <c r="E52" s="185"/>
      <c r="F52" s="69">
        <v>50</v>
      </c>
      <c r="G52" s="84">
        <v>340</v>
      </c>
    </row>
    <row r="53" spans="1:7" ht="12" customHeight="1">
      <c r="A53" s="193"/>
      <c r="B53" s="181"/>
      <c r="C53" s="185" t="s">
        <v>57</v>
      </c>
      <c r="D53" s="185"/>
      <c r="E53" s="185"/>
      <c r="F53" s="69">
        <v>51</v>
      </c>
      <c r="G53" s="84">
        <v>206</v>
      </c>
    </row>
    <row r="54" spans="1:7" ht="12" customHeight="1">
      <c r="A54" s="193"/>
      <c r="B54" s="180" t="s">
        <v>65</v>
      </c>
      <c r="C54" s="180"/>
      <c r="D54" s="180"/>
      <c r="E54" s="180"/>
      <c r="F54" s="69">
        <v>52</v>
      </c>
      <c r="G54" s="84"/>
    </row>
    <row r="55" spans="1:7" ht="12" customHeight="1">
      <c r="A55" s="193"/>
      <c r="B55" s="231" t="s">
        <v>131</v>
      </c>
      <c r="C55" s="234" t="s">
        <v>132</v>
      </c>
      <c r="D55" s="234"/>
      <c r="E55" s="234"/>
      <c r="F55" s="69">
        <v>53</v>
      </c>
      <c r="G55" s="84"/>
    </row>
    <row r="56" spans="1:7" ht="12" customHeight="1">
      <c r="A56" s="193"/>
      <c r="B56" s="232"/>
      <c r="C56" s="234" t="s">
        <v>133</v>
      </c>
      <c r="D56" s="234"/>
      <c r="E56" s="234"/>
      <c r="F56" s="69">
        <v>54</v>
      </c>
      <c r="G56" s="84"/>
    </row>
    <row r="57" spans="1:7" ht="12" customHeight="1">
      <c r="A57" s="193"/>
      <c r="B57" s="232"/>
      <c r="C57" s="234" t="s">
        <v>134</v>
      </c>
      <c r="D57" s="234"/>
      <c r="E57" s="234"/>
      <c r="F57" s="69">
        <v>55</v>
      </c>
      <c r="G57" s="84"/>
    </row>
    <row r="58" spans="1:7" ht="12" customHeight="1">
      <c r="A58" s="193"/>
      <c r="B58" s="232"/>
      <c r="C58" s="234" t="s">
        <v>135</v>
      </c>
      <c r="D58" s="234"/>
      <c r="E58" s="234"/>
      <c r="F58" s="69">
        <v>56</v>
      </c>
      <c r="G58" s="84"/>
    </row>
    <row r="59" spans="1:7" ht="12" customHeight="1">
      <c r="A59" s="194"/>
      <c r="B59" s="233"/>
      <c r="C59" s="225" t="s">
        <v>175</v>
      </c>
      <c r="D59" s="226"/>
      <c r="E59" s="227"/>
      <c r="F59" s="69">
        <v>57</v>
      </c>
      <c r="G59" s="84">
        <v>3</v>
      </c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&amp;R3&amp;C&amp;R3&amp;L01B138F5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79" t="s">
        <v>139</v>
      </c>
      <c r="B1" s="179"/>
      <c r="C1" s="179"/>
      <c r="D1" s="179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11" t="s">
        <v>41</v>
      </c>
      <c r="B3" s="189" t="s">
        <v>142</v>
      </c>
      <c r="C3" s="190"/>
      <c r="D3" s="190"/>
      <c r="E3" s="190"/>
      <c r="F3" s="190"/>
      <c r="G3" s="191"/>
      <c r="H3" s="10">
        <v>1</v>
      </c>
      <c r="I3" s="86">
        <v>7518</v>
      </c>
    </row>
    <row r="4" spans="1:9" ht="14.25" customHeight="1">
      <c r="A4" s="311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5074</v>
      </c>
    </row>
    <row r="5" spans="1:9" ht="14.25" customHeight="1">
      <c r="A5" s="311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972</v>
      </c>
    </row>
    <row r="6" spans="1:9" ht="14.25" customHeight="1">
      <c r="A6" s="311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20</v>
      </c>
    </row>
    <row r="7" spans="1:9" ht="14.25" customHeight="1">
      <c r="A7" s="311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1778</v>
      </c>
    </row>
    <row r="8" spans="1:9" ht="14.25" customHeight="1">
      <c r="A8" s="311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540</v>
      </c>
    </row>
    <row r="9" spans="1:9" ht="14.25" customHeight="1">
      <c r="A9" s="311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34</v>
      </c>
    </row>
    <row r="10" spans="1:9" ht="15" customHeight="1">
      <c r="A10" s="311"/>
      <c r="B10" s="237" t="s">
        <v>141</v>
      </c>
      <c r="C10" s="238"/>
      <c r="D10" s="238"/>
      <c r="E10" s="238"/>
      <c r="F10" s="238"/>
      <c r="G10" s="239"/>
      <c r="H10" s="10">
        <v>8</v>
      </c>
      <c r="I10" s="86">
        <v>162</v>
      </c>
    </row>
    <row r="11" spans="1:9" ht="15" customHeight="1">
      <c r="A11" s="311"/>
      <c r="B11" s="237" t="s">
        <v>38</v>
      </c>
      <c r="C11" s="238"/>
      <c r="D11" s="238"/>
      <c r="E11" s="238"/>
      <c r="F11" s="238"/>
      <c r="G11" s="239"/>
      <c r="H11" s="10">
        <v>9</v>
      </c>
      <c r="I11" s="86">
        <v>9</v>
      </c>
    </row>
    <row r="12" spans="1:9" ht="15" customHeight="1">
      <c r="A12" s="311"/>
      <c r="B12" s="237" t="s">
        <v>39</v>
      </c>
      <c r="C12" s="238"/>
      <c r="D12" s="238"/>
      <c r="E12" s="238"/>
      <c r="F12" s="238"/>
      <c r="G12" s="239"/>
      <c r="H12" s="10">
        <v>10</v>
      </c>
      <c r="I12" s="86">
        <v>21</v>
      </c>
    </row>
    <row r="13" spans="1:9" ht="15" customHeight="1">
      <c r="A13" s="311"/>
      <c r="B13" s="237" t="s">
        <v>169</v>
      </c>
      <c r="C13" s="238"/>
      <c r="D13" s="238"/>
      <c r="E13" s="238"/>
      <c r="F13" s="238"/>
      <c r="G13" s="239"/>
      <c r="H13" s="10">
        <v>11</v>
      </c>
      <c r="I13" s="86">
        <v>7</v>
      </c>
    </row>
    <row r="14" spans="1:9" ht="15" customHeight="1">
      <c r="A14" s="311"/>
      <c r="B14" s="305" t="s">
        <v>6</v>
      </c>
      <c r="C14" s="306"/>
      <c r="D14" s="306"/>
      <c r="E14" s="306"/>
      <c r="F14" s="306"/>
      <c r="G14" s="307"/>
      <c r="H14" s="10">
        <v>12</v>
      </c>
      <c r="I14" s="86">
        <v>420400</v>
      </c>
    </row>
    <row r="15" spans="1:9" ht="15" customHeight="1">
      <c r="A15" s="311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11"/>
      <c r="B16" s="308" t="s">
        <v>154</v>
      </c>
      <c r="C16" s="309"/>
      <c r="D16" s="309"/>
      <c r="E16" s="309"/>
      <c r="F16" s="309"/>
      <c r="G16" s="310"/>
      <c r="H16" s="10">
        <v>14</v>
      </c>
      <c r="I16" s="86">
        <v>28</v>
      </c>
    </row>
    <row r="17" spans="1:9" ht="15" customHeight="1">
      <c r="A17" s="311"/>
      <c r="B17" s="308" t="s">
        <v>162</v>
      </c>
      <c r="C17" s="309"/>
      <c r="D17" s="309"/>
      <c r="E17" s="309"/>
      <c r="F17" s="309"/>
      <c r="G17" s="310"/>
      <c r="H17" s="10">
        <v>15</v>
      </c>
      <c r="I17" s="86"/>
    </row>
    <row r="18" spans="1:9" ht="15" customHeight="1">
      <c r="A18" s="311"/>
      <c r="B18" s="237" t="s">
        <v>143</v>
      </c>
      <c r="C18" s="238"/>
      <c r="D18" s="238"/>
      <c r="E18" s="238"/>
      <c r="F18" s="238"/>
      <c r="G18" s="239"/>
      <c r="H18" s="10">
        <v>16</v>
      </c>
      <c r="I18" s="86">
        <v>1</v>
      </c>
    </row>
    <row r="19" spans="1:9" ht="15" customHeight="1">
      <c r="A19" s="311"/>
      <c r="B19" s="237" t="s">
        <v>144</v>
      </c>
      <c r="C19" s="238"/>
      <c r="D19" s="238"/>
      <c r="E19" s="238"/>
      <c r="F19" s="238"/>
      <c r="G19" s="239"/>
      <c r="H19" s="10">
        <v>17</v>
      </c>
      <c r="I19" s="86">
        <v>857</v>
      </c>
    </row>
    <row r="20" spans="1:9" ht="15" customHeight="1">
      <c r="A20" s="311"/>
      <c r="B20" s="237" t="s">
        <v>145</v>
      </c>
      <c r="C20" s="238"/>
      <c r="D20" s="238"/>
      <c r="E20" s="238"/>
      <c r="F20" s="238"/>
      <c r="G20" s="239"/>
      <c r="H20" s="10">
        <v>18</v>
      </c>
      <c r="I20" s="86">
        <v>24987</v>
      </c>
    </row>
    <row r="21" spans="1:9" ht="15" customHeight="1">
      <c r="A21" s="311"/>
      <c r="B21" s="237" t="s">
        <v>146</v>
      </c>
      <c r="C21" s="238"/>
      <c r="D21" s="238"/>
      <c r="E21" s="238"/>
      <c r="F21" s="238"/>
      <c r="G21" s="239"/>
      <c r="H21" s="10">
        <v>19</v>
      </c>
      <c r="I21" s="86">
        <v>331</v>
      </c>
    </row>
    <row r="22" spans="1:9" ht="15" customHeight="1">
      <c r="A22" s="311"/>
      <c r="B22" s="237" t="s">
        <v>147</v>
      </c>
      <c r="C22" s="238"/>
      <c r="D22" s="238"/>
      <c r="E22" s="238"/>
      <c r="F22" s="238"/>
      <c r="G22" s="239"/>
      <c r="H22" s="10">
        <v>20</v>
      </c>
      <c r="I22" s="86">
        <v>141</v>
      </c>
    </row>
    <row r="23" spans="1:9" ht="15" customHeight="1">
      <c r="A23" s="311"/>
      <c r="B23" s="237" t="s">
        <v>211</v>
      </c>
      <c r="C23" s="238"/>
      <c r="D23" s="238"/>
      <c r="E23" s="238"/>
      <c r="F23" s="238"/>
      <c r="G23" s="239"/>
      <c r="H23" s="10">
        <v>21</v>
      </c>
      <c r="I23" s="86">
        <v>3</v>
      </c>
    </row>
    <row r="24" spans="1:9" ht="26.25" customHeight="1">
      <c r="A24" s="311"/>
      <c r="B24" s="210" t="s">
        <v>164</v>
      </c>
      <c r="C24" s="211"/>
      <c r="D24" s="211"/>
      <c r="E24" s="211"/>
      <c r="F24" s="211"/>
      <c r="G24" s="212"/>
      <c r="H24" s="10">
        <v>22</v>
      </c>
      <c r="I24" s="86">
        <v>276</v>
      </c>
    </row>
    <row r="25" spans="1:9" ht="16.5" customHeight="1">
      <c r="A25" s="311" t="s">
        <v>58</v>
      </c>
      <c r="B25" s="301" t="s">
        <v>149</v>
      </c>
      <c r="C25" s="301"/>
      <c r="D25" s="302" t="s">
        <v>94</v>
      </c>
      <c r="E25" s="303"/>
      <c r="F25" s="303"/>
      <c r="G25" s="304"/>
      <c r="H25" s="10">
        <v>23</v>
      </c>
      <c r="I25" s="86">
        <v>31</v>
      </c>
    </row>
    <row r="26" spans="1:9" ht="16.5" customHeight="1">
      <c r="A26" s="311"/>
      <c r="B26" s="301"/>
      <c r="C26" s="301"/>
      <c r="D26" s="302" t="s">
        <v>95</v>
      </c>
      <c r="E26" s="303"/>
      <c r="F26" s="303"/>
      <c r="G26" s="304"/>
      <c r="H26" s="10">
        <v>24</v>
      </c>
      <c r="I26" s="86">
        <v>476</v>
      </c>
    </row>
    <row r="27" spans="1:9" ht="16.5" customHeight="1">
      <c r="A27" s="311"/>
      <c r="B27" s="301"/>
      <c r="C27" s="301"/>
      <c r="D27" s="302" t="s">
        <v>198</v>
      </c>
      <c r="E27" s="303"/>
      <c r="F27" s="303"/>
      <c r="G27" s="304"/>
      <c r="H27" s="10">
        <v>25</v>
      </c>
      <c r="I27" s="86">
        <v>554</v>
      </c>
    </row>
    <row r="28" spans="1:9" ht="14.25" customHeight="1">
      <c r="A28" s="311"/>
      <c r="B28" s="280" t="s">
        <v>93</v>
      </c>
      <c r="C28" s="280"/>
      <c r="D28" s="207" t="s">
        <v>60</v>
      </c>
      <c r="E28" s="208"/>
      <c r="F28" s="208"/>
      <c r="G28" s="209"/>
      <c r="H28" s="10">
        <v>26</v>
      </c>
      <c r="I28" s="84">
        <v>2252</v>
      </c>
    </row>
    <row r="29" spans="1:9" ht="14.25" customHeight="1">
      <c r="A29" s="311"/>
      <c r="B29" s="280"/>
      <c r="C29" s="280"/>
      <c r="D29" s="207" t="s">
        <v>61</v>
      </c>
      <c r="E29" s="208"/>
      <c r="F29" s="208"/>
      <c r="G29" s="209"/>
      <c r="H29" s="10">
        <v>27</v>
      </c>
      <c r="I29" s="84">
        <v>61</v>
      </c>
    </row>
    <row r="30" spans="1:9" ht="14.25" customHeight="1">
      <c r="A30" s="311"/>
      <c r="B30" s="280"/>
      <c r="C30" s="280"/>
      <c r="D30" s="284" t="s">
        <v>115</v>
      </c>
      <c r="E30" s="285"/>
      <c r="F30" s="285"/>
      <c r="G30" s="286"/>
      <c r="H30" s="10">
        <v>28</v>
      </c>
      <c r="I30" s="84">
        <v>1</v>
      </c>
    </row>
    <row r="31" spans="1:9" ht="16.5" customHeight="1">
      <c r="A31" s="311"/>
      <c r="B31" s="280" t="s">
        <v>109</v>
      </c>
      <c r="C31" s="280"/>
      <c r="D31" s="281" t="s">
        <v>110</v>
      </c>
      <c r="E31" s="282"/>
      <c r="F31" s="282"/>
      <c r="G31" s="283"/>
      <c r="H31" s="10">
        <v>29</v>
      </c>
      <c r="I31" s="84">
        <v>2935598</v>
      </c>
    </row>
    <row r="32" spans="1:9" ht="16.5" customHeight="1">
      <c r="A32" s="311"/>
      <c r="B32" s="280"/>
      <c r="C32" s="280"/>
      <c r="D32" s="281" t="s">
        <v>111</v>
      </c>
      <c r="E32" s="282"/>
      <c r="F32" s="282"/>
      <c r="G32" s="283"/>
      <c r="H32" s="10">
        <v>30</v>
      </c>
      <c r="I32" s="84">
        <v>7050</v>
      </c>
    </row>
    <row r="33" spans="1:10" ht="15" customHeight="1">
      <c r="A33" s="311"/>
      <c r="B33" s="246" t="s">
        <v>148</v>
      </c>
      <c r="C33" s="247"/>
      <c r="D33" s="247"/>
      <c r="E33" s="247"/>
      <c r="F33" s="247"/>
      <c r="G33" s="248"/>
      <c r="H33" s="10">
        <v>31</v>
      </c>
      <c r="I33" s="84">
        <v>2</v>
      </c>
    </row>
    <row r="34" spans="1:10" ht="15" customHeight="1">
      <c r="A34" s="311"/>
      <c r="B34" s="237" t="s">
        <v>144</v>
      </c>
      <c r="C34" s="238"/>
      <c r="D34" s="238"/>
      <c r="E34" s="238"/>
      <c r="F34" s="238"/>
      <c r="G34" s="239"/>
      <c r="H34" s="10">
        <v>32</v>
      </c>
      <c r="I34" s="84">
        <v>9</v>
      </c>
    </row>
    <row r="35" spans="1:10" ht="15" customHeight="1">
      <c r="A35" s="311"/>
      <c r="B35" s="237" t="s">
        <v>145</v>
      </c>
      <c r="C35" s="238"/>
      <c r="D35" s="238"/>
      <c r="E35" s="238"/>
      <c r="F35" s="238"/>
      <c r="G35" s="239"/>
      <c r="H35" s="10">
        <v>33</v>
      </c>
      <c r="I35" s="84">
        <v>273</v>
      </c>
    </row>
    <row r="36" spans="1:10" ht="27" customHeight="1">
      <c r="A36" s="311"/>
      <c r="B36" s="210" t="s">
        <v>163</v>
      </c>
      <c r="C36" s="211"/>
      <c r="D36" s="211"/>
      <c r="E36" s="211"/>
      <c r="F36" s="211"/>
      <c r="G36" s="212"/>
      <c r="H36" s="10">
        <v>34</v>
      </c>
      <c r="I36" s="84">
        <v>22</v>
      </c>
    </row>
    <row r="37" spans="1:10" ht="12.75" customHeight="1">
      <c r="A37" s="243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10955</v>
      </c>
      <c r="J37" s="114"/>
    </row>
    <row r="38" spans="1:10" ht="12.75" customHeight="1">
      <c r="A38" s="244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11696</v>
      </c>
    </row>
    <row r="39" spans="1:10" ht="15" customHeight="1">
      <c r="A39" s="244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9870</v>
      </c>
    </row>
    <row r="40" spans="1:10" ht="15" customHeight="1">
      <c r="A40" s="244"/>
      <c r="B40" s="280" t="s">
        <v>93</v>
      </c>
      <c r="C40" s="280"/>
      <c r="D40" s="207" t="s">
        <v>60</v>
      </c>
      <c r="E40" s="208"/>
      <c r="F40" s="208"/>
      <c r="G40" s="209"/>
      <c r="H40" s="10">
        <v>38</v>
      </c>
      <c r="I40" s="84">
        <v>42953</v>
      </c>
    </row>
    <row r="41" spans="1:10" ht="15" customHeight="1">
      <c r="A41" s="244"/>
      <c r="B41" s="280"/>
      <c r="C41" s="280"/>
      <c r="D41" s="207" t="s">
        <v>61</v>
      </c>
      <c r="E41" s="208"/>
      <c r="F41" s="208"/>
      <c r="G41" s="209"/>
      <c r="H41" s="10">
        <v>39</v>
      </c>
      <c r="I41" s="84">
        <v>32639</v>
      </c>
    </row>
    <row r="42" spans="1:10" ht="15" customHeight="1">
      <c r="A42" s="244"/>
      <c r="B42" s="280"/>
      <c r="C42" s="280"/>
      <c r="D42" s="284" t="s">
        <v>121</v>
      </c>
      <c r="E42" s="285"/>
      <c r="F42" s="285"/>
      <c r="G42" s="286"/>
      <c r="H42" s="10">
        <v>40</v>
      </c>
      <c r="I42" s="84">
        <v>283</v>
      </c>
    </row>
    <row r="43" spans="1:10" ht="15" customHeight="1">
      <c r="A43" s="244"/>
      <c r="B43" s="280" t="s">
        <v>109</v>
      </c>
      <c r="C43" s="280"/>
      <c r="D43" s="281" t="s">
        <v>110</v>
      </c>
      <c r="E43" s="282"/>
      <c r="F43" s="282"/>
      <c r="G43" s="283"/>
      <c r="H43" s="10">
        <v>41</v>
      </c>
      <c r="I43" s="84">
        <v>6000110182</v>
      </c>
    </row>
    <row r="44" spans="1:10" ht="15" customHeight="1">
      <c r="A44" s="244"/>
      <c r="B44" s="280"/>
      <c r="C44" s="280"/>
      <c r="D44" s="281" t="s">
        <v>111</v>
      </c>
      <c r="E44" s="282"/>
      <c r="F44" s="282"/>
      <c r="G44" s="283"/>
      <c r="H44" s="10">
        <v>42</v>
      </c>
      <c r="I44" s="84">
        <v>397772360</v>
      </c>
    </row>
    <row r="45" spans="1:10" ht="15" customHeight="1">
      <c r="A45" s="244"/>
      <c r="B45" s="246" t="s">
        <v>148</v>
      </c>
      <c r="C45" s="247"/>
      <c r="D45" s="247"/>
      <c r="E45" s="247"/>
      <c r="F45" s="247"/>
      <c r="G45" s="248"/>
      <c r="H45" s="10">
        <v>43</v>
      </c>
      <c r="I45" s="84">
        <v>3</v>
      </c>
    </row>
    <row r="46" spans="1:10" ht="15" customHeight="1">
      <c r="A46" s="244"/>
      <c r="B46" s="189" t="s">
        <v>155</v>
      </c>
      <c r="C46" s="190"/>
      <c r="D46" s="190"/>
      <c r="E46" s="190"/>
      <c r="F46" s="190"/>
      <c r="G46" s="191"/>
      <c r="H46" s="10">
        <v>44</v>
      </c>
      <c r="I46" s="84">
        <v>436</v>
      </c>
    </row>
    <row r="47" spans="1:10" ht="15" customHeight="1">
      <c r="A47" s="244"/>
      <c r="B47" s="237" t="s">
        <v>144</v>
      </c>
      <c r="C47" s="238"/>
      <c r="D47" s="238"/>
      <c r="E47" s="238"/>
      <c r="F47" s="238"/>
      <c r="G47" s="239"/>
      <c r="H47" s="10">
        <v>45</v>
      </c>
      <c r="I47" s="84">
        <v>169</v>
      </c>
    </row>
    <row r="48" spans="1:10" ht="15" customHeight="1">
      <c r="A48" s="244"/>
      <c r="B48" s="237" t="s">
        <v>145</v>
      </c>
      <c r="C48" s="238"/>
      <c r="D48" s="238"/>
      <c r="E48" s="238"/>
      <c r="F48" s="238"/>
      <c r="G48" s="239"/>
      <c r="H48" s="10">
        <v>46</v>
      </c>
      <c r="I48" s="84">
        <v>3207</v>
      </c>
    </row>
    <row r="49" spans="1:9" ht="24.75" customHeight="1">
      <c r="A49" s="245"/>
      <c r="B49" s="210" t="s">
        <v>163</v>
      </c>
      <c r="C49" s="211"/>
      <c r="D49" s="211"/>
      <c r="E49" s="211"/>
      <c r="F49" s="211"/>
      <c r="G49" s="212"/>
      <c r="H49" s="10">
        <v>47</v>
      </c>
      <c r="I49" s="84">
        <v>1573</v>
      </c>
    </row>
    <row r="50" spans="1:9" ht="13.5" customHeight="1">
      <c r="A50" s="249" t="s">
        <v>46</v>
      </c>
      <c r="B50" s="249"/>
      <c r="C50" s="249"/>
      <c r="D50" s="249"/>
      <c r="E50" s="249"/>
      <c r="F50" s="249"/>
      <c r="G50" s="249"/>
      <c r="H50" s="249"/>
      <c r="I50" s="249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242</v>
      </c>
    </row>
    <row r="52" spans="1:9" ht="14.25" customHeight="1">
      <c r="A52" s="268" t="s">
        <v>183</v>
      </c>
      <c r="B52" s="269"/>
      <c r="C52" s="269"/>
      <c r="D52" s="269"/>
      <c r="E52" s="269"/>
      <c r="F52" s="269"/>
      <c r="G52" s="270"/>
      <c r="H52" s="113">
        <v>49</v>
      </c>
      <c r="I52" s="87">
        <v>172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74" t="s">
        <v>165</v>
      </c>
      <c r="B55" s="275"/>
      <c r="C55" s="275"/>
      <c r="D55" s="276"/>
      <c r="E55" s="271" t="s">
        <v>161</v>
      </c>
      <c r="F55" s="272"/>
      <c r="G55" s="272"/>
      <c r="H55" s="272"/>
      <c r="I55" s="273"/>
    </row>
    <row r="56" spans="1:9" ht="45" customHeight="1">
      <c r="A56" s="277"/>
      <c r="B56" s="278"/>
      <c r="C56" s="278"/>
      <c r="D56" s="279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141021</v>
      </c>
      <c r="F57" s="115">
        <f>F58+F61+F62+F63</f>
        <v>20763</v>
      </c>
      <c r="G57" s="115">
        <f>G58+G61+G62+G63</f>
        <v>2156</v>
      </c>
      <c r="H57" s="115">
        <f>H58+H61+H62+H63</f>
        <v>555</v>
      </c>
      <c r="I57" s="115">
        <f>I58+I61+I62+I63</f>
        <v>176</v>
      </c>
    </row>
    <row r="58" spans="1:9" ht="13.5" customHeight="1">
      <c r="A58" s="185" t="s">
        <v>103</v>
      </c>
      <c r="B58" s="185"/>
      <c r="C58" s="185"/>
      <c r="D58" s="185"/>
      <c r="E58" s="94">
        <v>48403</v>
      </c>
      <c r="F58" s="94">
        <v>4681</v>
      </c>
      <c r="G58" s="94">
        <v>902</v>
      </c>
      <c r="H58" s="94">
        <v>219</v>
      </c>
      <c r="I58" s="94">
        <v>114</v>
      </c>
    </row>
    <row r="59" spans="1:9" ht="13.5" customHeight="1">
      <c r="A59" s="240" t="s">
        <v>204</v>
      </c>
      <c r="B59" s="241"/>
      <c r="C59" s="241"/>
      <c r="D59" s="242"/>
      <c r="E59" s="86">
        <v>4137</v>
      </c>
      <c r="F59" s="86">
        <v>2317</v>
      </c>
      <c r="G59" s="86">
        <v>737</v>
      </c>
      <c r="H59" s="86">
        <v>208</v>
      </c>
      <c r="I59" s="86">
        <v>80</v>
      </c>
    </row>
    <row r="60" spans="1:9" ht="13.5" customHeight="1">
      <c r="A60" s="240" t="s">
        <v>205</v>
      </c>
      <c r="B60" s="241"/>
      <c r="C60" s="241"/>
      <c r="D60" s="242"/>
      <c r="E60" s="86">
        <v>36656</v>
      </c>
      <c r="F60" s="86">
        <v>1611</v>
      </c>
      <c r="G60" s="86">
        <v>98</v>
      </c>
      <c r="H60" s="86">
        <v>1</v>
      </c>
      <c r="I60" s="86"/>
    </row>
    <row r="61" spans="1:9" ht="13.5" customHeight="1">
      <c r="A61" s="236" t="s">
        <v>30</v>
      </c>
      <c r="B61" s="236"/>
      <c r="C61" s="236"/>
      <c r="D61" s="236"/>
      <c r="E61" s="84">
        <v>1277</v>
      </c>
      <c r="F61" s="84">
        <v>511</v>
      </c>
      <c r="G61" s="84">
        <v>42</v>
      </c>
      <c r="H61" s="84">
        <v>6</v>
      </c>
      <c r="I61" s="84">
        <v>8</v>
      </c>
    </row>
    <row r="62" spans="1:9" ht="13.5" customHeight="1">
      <c r="A62" s="236" t="s">
        <v>104</v>
      </c>
      <c r="B62" s="236"/>
      <c r="C62" s="236"/>
      <c r="D62" s="236"/>
      <c r="E62" s="84">
        <v>47998</v>
      </c>
      <c r="F62" s="84">
        <v>13814</v>
      </c>
      <c r="G62" s="84">
        <v>1167</v>
      </c>
      <c r="H62" s="84">
        <v>329</v>
      </c>
      <c r="I62" s="84">
        <v>51</v>
      </c>
    </row>
    <row r="63" spans="1:9" ht="13.5" customHeight="1">
      <c r="A63" s="185" t="s">
        <v>108</v>
      </c>
      <c r="B63" s="185"/>
      <c r="C63" s="185"/>
      <c r="D63" s="185"/>
      <c r="E63" s="84">
        <v>43343</v>
      </c>
      <c r="F63" s="84">
        <v>1757</v>
      </c>
      <c r="G63" s="84">
        <v>45</v>
      </c>
      <c r="H63" s="84">
        <v>1</v>
      </c>
      <c r="I63" s="84">
        <v>3</v>
      </c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50" t="s">
        <v>185</v>
      </c>
      <c r="B65" s="250"/>
      <c r="C65" s="250"/>
      <c r="D65" s="250"/>
      <c r="E65" s="250"/>
      <c r="F65" s="250"/>
      <c r="G65" s="250"/>
      <c r="H65" s="251"/>
      <c r="I65" s="251"/>
    </row>
    <row r="66" spans="1:9" ht="24">
      <c r="A66" s="252" t="s">
        <v>150</v>
      </c>
      <c r="B66" s="253"/>
      <c r="C66" s="253"/>
      <c r="D66" s="253"/>
      <c r="E66" s="253"/>
      <c r="F66" s="99" t="s">
        <v>5</v>
      </c>
      <c r="G66" s="100" t="s">
        <v>114</v>
      </c>
      <c r="H66" s="101"/>
      <c r="I66" s="101"/>
    </row>
    <row r="67" spans="1:9" ht="15" customHeight="1">
      <c r="A67" s="254" t="s">
        <v>186</v>
      </c>
      <c r="B67" s="255"/>
      <c r="C67" s="255"/>
      <c r="D67" s="255"/>
      <c r="E67" s="256"/>
      <c r="F67" s="107">
        <v>83710</v>
      </c>
      <c r="G67" s="108">
        <v>2716844444</v>
      </c>
      <c r="H67" s="101"/>
      <c r="I67" s="101"/>
    </row>
    <row r="68" spans="1:9" ht="12.75" customHeight="1">
      <c r="A68" s="267" t="s">
        <v>187</v>
      </c>
      <c r="B68" s="261" t="s">
        <v>188</v>
      </c>
      <c r="C68" s="262"/>
      <c r="D68" s="262"/>
      <c r="E68" s="263"/>
      <c r="F68" s="109">
        <v>44515</v>
      </c>
      <c r="G68" s="88">
        <v>2638030095</v>
      </c>
      <c r="H68" s="102"/>
      <c r="I68" s="103"/>
    </row>
    <row r="69" spans="1:9">
      <c r="A69" s="267"/>
      <c r="B69" s="261" t="s">
        <v>189</v>
      </c>
      <c r="C69" s="262"/>
      <c r="D69" s="262"/>
      <c r="E69" s="263"/>
      <c r="F69" s="109">
        <v>39195</v>
      </c>
      <c r="G69" s="88">
        <v>78814349</v>
      </c>
      <c r="H69" s="102"/>
      <c r="I69" s="103"/>
    </row>
    <row r="70" spans="1:9" ht="15.75" customHeight="1">
      <c r="A70" s="257" t="s">
        <v>190</v>
      </c>
      <c r="B70" s="264" t="s">
        <v>113</v>
      </c>
      <c r="C70" s="265"/>
      <c r="D70" s="265"/>
      <c r="E70" s="266"/>
      <c r="F70" s="110">
        <v>25816</v>
      </c>
      <c r="G70" s="108">
        <v>15268980</v>
      </c>
      <c r="H70" s="102"/>
      <c r="I70" s="103"/>
    </row>
    <row r="71" spans="1:9">
      <c r="A71" s="257"/>
      <c r="B71" s="258" t="s">
        <v>191</v>
      </c>
      <c r="C71" s="259"/>
      <c r="D71" s="259"/>
      <c r="E71" s="260"/>
      <c r="F71" s="109">
        <v>22</v>
      </c>
      <c r="G71" s="88">
        <v>24122</v>
      </c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A1:D1"/>
    <mergeCell ref="C4:G4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B28:C30"/>
    <mergeCell ref="B19:G19"/>
    <mergeCell ref="B20:G20"/>
    <mergeCell ref="B21:G21"/>
    <mergeCell ref="B25:C27"/>
    <mergeCell ref="D28:G28"/>
    <mergeCell ref="D26:G26"/>
    <mergeCell ref="D29:G29"/>
    <mergeCell ref="B22:G22"/>
    <mergeCell ref="B24:G24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A55:D56"/>
    <mergeCell ref="B48:G48"/>
    <mergeCell ref="B43:C44"/>
    <mergeCell ref="D44:G44"/>
    <mergeCell ref="D41:G41"/>
    <mergeCell ref="D42:G42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52:G52"/>
    <mergeCell ref="E55:I5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&amp;R4&amp;C&amp;R4&amp;L01B138F5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195" t="s">
        <v>176</v>
      </c>
      <c r="B3" s="195"/>
      <c r="C3" s="10">
        <v>1</v>
      </c>
      <c r="D3" s="111">
        <f>IF('розділ 1 '!J46&lt;&gt;0,'розділ 1 '!K46*100/'розділ 1 '!J46,0)</f>
        <v>12.456349369376772</v>
      </c>
    </row>
    <row r="4" spans="1:4" ht="18" customHeight="1">
      <c r="A4" s="324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24.65737648278245</v>
      </c>
    </row>
    <row r="5" spans="1:4" ht="18" customHeight="1">
      <c r="A5" s="325"/>
      <c r="B5" s="64" t="s">
        <v>178</v>
      </c>
      <c r="C5" s="10">
        <v>3</v>
      </c>
      <c r="D5" s="111">
        <f>IF('розділ 1 '!J25&lt;&gt;0,'розділ 1 '!K25*100/'розділ 1 '!J25,0)</f>
        <v>9.3816631130063968</v>
      </c>
    </row>
    <row r="6" spans="1:4" ht="18" customHeight="1">
      <c r="A6" s="325"/>
      <c r="B6" s="64" t="s">
        <v>179</v>
      </c>
      <c r="C6" s="10">
        <v>4</v>
      </c>
      <c r="D6" s="111">
        <f>IF('розділ 1 '!J40&lt;&gt;0,'розділ 1 '!K40*100/'розділ 1 '!J40,0)</f>
        <v>6.7931006294449441</v>
      </c>
    </row>
    <row r="7" spans="1:4" ht="18" customHeight="1">
      <c r="A7" s="325"/>
      <c r="B7" s="67" t="s">
        <v>180</v>
      </c>
      <c r="C7" s="10">
        <v>5</v>
      </c>
      <c r="D7" s="111">
        <f>IF('розділ 1 '!J45&lt;&gt;0,'розділ 1 '!K45*100/'розділ 1 '!J45,0)</f>
        <v>0.54127198917456021</v>
      </c>
    </row>
    <row r="8" spans="1:4" ht="18" customHeight="1">
      <c r="A8" s="195" t="s">
        <v>181</v>
      </c>
      <c r="B8" s="195"/>
      <c r="C8" s="10">
        <v>6</v>
      </c>
      <c r="D8" s="111">
        <f>IF('розділ 1 '!F46&lt;&gt;0,'розділ 1 '!H46*100/'розділ 1 '!F46,0)</f>
        <v>100.37609567581406</v>
      </c>
    </row>
    <row r="9" spans="1:4" ht="18" customHeight="1">
      <c r="A9" s="195" t="s">
        <v>96</v>
      </c>
      <c r="B9" s="195"/>
      <c r="C9" s="10">
        <v>7</v>
      </c>
      <c r="D9" s="88">
        <f>IF('розділ 3'!I52&lt;&gt;0,'розділ 1 '!H46/'розділ 3'!I52,0)</f>
        <v>957.3895348837209</v>
      </c>
    </row>
    <row r="10" spans="1:4" ht="25.5" customHeight="1">
      <c r="A10" s="195" t="s">
        <v>106</v>
      </c>
      <c r="B10" s="195"/>
      <c r="C10" s="10">
        <v>8</v>
      </c>
      <c r="D10" s="88">
        <f>IF('розділ 3'!I52&lt;&gt;0,'розділ 1 '!E46/'розділ 3'!I52,0)</f>
        <v>1098.9069767441861</v>
      </c>
    </row>
    <row r="11" spans="1:4" ht="16.5" customHeight="1">
      <c r="A11" s="207" t="s">
        <v>62</v>
      </c>
      <c r="B11" s="209"/>
      <c r="C11" s="10">
        <v>9</v>
      </c>
      <c r="D11" s="84">
        <v>71.7826086956522</v>
      </c>
    </row>
    <row r="12" spans="1:4" ht="16.5" customHeight="1">
      <c r="A12" s="236" t="s">
        <v>103</v>
      </c>
      <c r="B12" s="236"/>
      <c r="C12" s="10">
        <v>10</v>
      </c>
      <c r="D12" s="84">
        <v>52.521739130434803</v>
      </c>
    </row>
    <row r="13" spans="1:4" ht="16.5" customHeight="1">
      <c r="A13" s="240" t="s">
        <v>204</v>
      </c>
      <c r="B13" s="242"/>
      <c r="C13" s="10">
        <v>11</v>
      </c>
      <c r="D13" s="94">
        <v>137.04347826086999</v>
      </c>
    </row>
    <row r="14" spans="1:4" ht="16.5" customHeight="1">
      <c r="A14" s="240" t="s">
        <v>205</v>
      </c>
      <c r="B14" s="242"/>
      <c r="C14" s="10">
        <v>12</v>
      </c>
      <c r="D14" s="94">
        <v>9.4782608695652204</v>
      </c>
    </row>
    <row r="15" spans="1:4" ht="16.5" customHeight="1">
      <c r="A15" s="236" t="s">
        <v>30</v>
      </c>
      <c r="B15" s="236"/>
      <c r="C15" s="10">
        <v>13</v>
      </c>
      <c r="D15" s="84">
        <v>72.434782608695599</v>
      </c>
    </row>
    <row r="16" spans="1:4" ht="16.5" customHeight="1">
      <c r="A16" s="236" t="s">
        <v>104</v>
      </c>
      <c r="B16" s="236"/>
      <c r="C16" s="10">
        <v>14</v>
      </c>
      <c r="D16" s="84">
        <v>102.04347826087</v>
      </c>
    </row>
    <row r="17" spans="1:7" ht="16.5" customHeight="1">
      <c r="A17" s="236" t="s">
        <v>108</v>
      </c>
      <c r="B17" s="236"/>
      <c r="C17" s="10">
        <v>15</v>
      </c>
      <c r="D17" s="84">
        <v>23.956521739130402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7" t="s">
        <v>167</v>
      </c>
      <c r="B20" s="327"/>
      <c r="C20" s="328" t="s">
        <v>212</v>
      </c>
      <c r="D20" s="328"/>
    </row>
    <row r="21" spans="1:7" ht="15.75" customHeight="1">
      <c r="A21" s="59"/>
      <c r="B21" s="79" t="s">
        <v>97</v>
      </c>
      <c r="C21" s="329" t="s">
        <v>98</v>
      </c>
      <c r="D21" s="329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0" t="s">
        <v>213</v>
      </c>
      <c r="D23" s="330"/>
      <c r="G23" s="93"/>
    </row>
    <row r="24" spans="1:7" ht="15.75" customHeight="1">
      <c r="A24" s="61"/>
      <c r="B24" s="79" t="s">
        <v>97</v>
      </c>
      <c r="C24" s="329" t="s">
        <v>98</v>
      </c>
      <c r="D24" s="329"/>
    </row>
    <row r="25" spans="1:7">
      <c r="A25" s="62" t="s">
        <v>99</v>
      </c>
      <c r="B25" s="82"/>
      <c r="C25" s="331" t="s">
        <v>214</v>
      </c>
      <c r="D25" s="331"/>
    </row>
    <row r="26" spans="1:7">
      <c r="A26" s="63" t="s">
        <v>100</v>
      </c>
      <c r="B26" s="82"/>
      <c r="C26" s="262" t="s">
        <v>214</v>
      </c>
      <c r="D26" s="262"/>
    </row>
    <row r="27" spans="1:7">
      <c r="A27" s="62" t="s">
        <v>101</v>
      </c>
      <c r="B27" s="83"/>
      <c r="C27" s="262" t="s">
        <v>215</v>
      </c>
      <c r="D27" s="262"/>
    </row>
    <row r="28" spans="1:7" ht="15.75" customHeight="1"/>
    <row r="29" spans="1:7" ht="12.75" customHeight="1">
      <c r="C29" s="326" t="s">
        <v>216</v>
      </c>
      <c r="D29" s="326"/>
    </row>
  </sheetData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&amp;R5&amp;C&amp;R5&amp;L01B138F5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2020-09-01T06:11:52Z</cp:lastPrinted>
  <dcterms:created xsi:type="dcterms:W3CDTF">2004-04-20T14:33:35Z</dcterms:created>
  <dcterms:modified xsi:type="dcterms:W3CDTF">2021-02-10T09:11:34Z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мзс_10005_4.2020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106E1FB4</vt:lpwstr>
  </property>
  <property fmtid="{D5CDD505-2E9C-101B-9397-08002B2CF9AE}" pid="9" name="Підрозділ">
    <vt:lpwstr>ТУ ДСА України в Донецькій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